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Лист1!$A$1:$I$32</definedName>
  </definedNames>
  <calcPr calcOnSave="0"/>
</workbook>
</file>

<file path=xl/sharedStrings.xml><?xml version="1.0" encoding="utf-8"?>
<sst xmlns="http://schemas.openxmlformats.org/spreadsheetml/2006/main" count="23" uniqueCount="23">
  <si>
    <t xml:space="preserve">ОБОСНОВАНИЕ  </t>
  </si>
  <si>
    <t xml:space="preserve">начальной (максимальной) цены контракта, начальной цены единицы товара, работы, услуги         </t>
  </si>
  <si>
    <t xml:space="preserve">Используемый метод определения НМЦК с обоснованием:</t>
  </si>
  <si>
    <t xml:space="preserve">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</t>
  </si>
  <si>
    <t xml:space="preserve">В качестве источников ценовой информации использовались коммерческие предложения поставщиков</t>
  </si>
  <si>
    <t xml:space="preserve">№ п/п</t>
  </si>
  <si>
    <t xml:space="preserve">Наименование товара, услуги (работы)</t>
  </si>
  <si>
    <t xml:space="preserve">Единица измерения</t>
  </si>
  <si>
    <t>Кол-во</t>
  </si>
  <si>
    <t xml:space="preserve">Источник 1 
(КП № 28/370/0926 от 28.09.2026 )</t>
  </si>
  <si>
    <t xml:space="preserve">Источник 2 
(КП №б/н от 28.09.2026)                     </t>
  </si>
  <si>
    <t xml:space="preserve">Источник 3 
(КП №б/н от 02.10.2026)                     </t>
  </si>
  <si>
    <t xml:space="preserve">Минимальная цена единицы услуги, товаров для расчета  начальной (максимальной) цены контракта, руб.</t>
  </si>
  <si>
    <t>НМЦК</t>
  </si>
  <si>
    <t xml:space="preserve">Цена (руб.)</t>
  </si>
  <si>
    <t xml:space="preserve">Сертификат активации сервиса совместной технической поддержки ПО ViPNet Administrator 4.x (КС2) уровень - Расширенный</t>
  </si>
  <si>
    <t>штука</t>
  </si>
  <si>
    <t xml:space="preserve">Сертификат активации сервиса совместной технической поддержки ПО ViPNet Client for Windows 4.x (КС2) уровень - Расширенный</t>
  </si>
  <si>
    <t xml:space="preserve">Сертификат активации сервиса совместной технической поддержки ПО ViPNet Client 4U for Linux (KC2) уровень - Расширенный</t>
  </si>
  <si>
    <t xml:space="preserve">Сертификат активации сервиса совместной технической поддержки ПАК ViPNet Coordinator HW100 C 4.x (+unlim)  уровень - Расширенный</t>
  </si>
  <si>
    <t xml:space="preserve">Сертификат активации сервиса совместной технической поддержки ПАК ViPNet Coordinator HW1000 4.x  уровень - Расширенный</t>
  </si>
  <si>
    <t xml:space="preserve">НМЦК составляет: 694 525,00 (Шестьсот девяносто четыре тысячи пятьсот двадцать пять) рублей 00 копеек.</t>
  </si>
  <si>
    <t xml:space="preserve">Дата подготовки обоснования НМЦК: 05.10.2026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</si>
</sst>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-;\-* #,##0.00_-;_-* &quot;-&quot;??_-;_-@_-"/>
    <numFmt numFmtId="161" formatCode="#,##0.00###"/>
  </numFmts>
  <fonts count="13">
    <font>
      <sz val="11.000000"/>
      <color theme="1"/>
      <name val="Calibri"/>
    </font>
    <font>
      <b/>
      <sz val="16.000000"/>
      <name val="Times New Roman"/>
    </font>
    <font>
      <sz val="16.000000"/>
      <name val="Times New Roman"/>
    </font>
    <font>
      <sz val="14.000000"/>
      <name val="Times New Roman"/>
    </font>
    <font>
      <sz val="11.000000"/>
      <name val="Times New Roman"/>
    </font>
    <font>
      <sz val="12.000000"/>
      <name val="Times New Roman"/>
    </font>
    <font>
      <name val="Times New Roman"/>
    </font>
    <font>
      <sz val="12.000000"/>
      <color theme="1"/>
      <name val="Times New Roman"/>
    </font>
    <font>
      <b/>
      <sz val="12.000000"/>
      <name val="Times New Roman"/>
    </font>
    <font>
      <sz val="14.000000"/>
      <name val="Calibri"/>
    </font>
    <font>
      <sz val="12.000000"/>
      <name val="Calibri"/>
    </font>
    <font>
      <sz val="10.000000"/>
      <name val="Times New Roman"/>
    </font>
    <font>
      <sz val="9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34">
    <xf fontId="0" fillId="0" borderId="0" numFmtId="0" xfId="0"/>
    <xf fontId="0" fillId="0" borderId="0" numFmtId="2" xfId="0" applyNumberFormat="1"/>
    <xf fontId="1" fillId="0" borderId="0" numFmtId="0" xfId="0" applyFont="1" applyAlignment="1">
      <alignment horizontal="center" wrapText="1"/>
    </xf>
    <xf fontId="2" fillId="0" borderId="0" numFmtId="0" xfId="0" applyFont="1" applyAlignment="1">
      <alignment horizontal="center" vertical="top" wrapText="1"/>
    </xf>
    <xf fontId="3" fillId="0" borderId="0" numFmtId="0" xfId="0" applyFont="1" applyAlignment="1">
      <alignment horizontal="left" vertical="top" wrapText="1"/>
    </xf>
    <xf fontId="3" fillId="0" borderId="0" numFmtId="0" xfId="0" applyFont="1"/>
    <xf fontId="3" fillId="0" borderId="0" numFmtId="0" xfId="0" applyFont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2" xfId="0" applyNumberFormat="1" applyFont="1" applyBorder="1" applyAlignment="1">
      <alignment horizontal="center" vertical="center" wrapText="1"/>
    </xf>
    <xf fontId="4" fillId="0" borderId="1" numFmtId="161" xfId="0" applyNumberFormat="1" applyFont="1" applyBorder="1" applyAlignment="1">
      <alignment horizontal="center" vertical="center" wrapText="1"/>
    </xf>
    <xf fontId="4" fillId="0" borderId="2" numFmtId="49" xfId="0" applyNumberFormat="1" applyFont="1" applyBorder="1" applyAlignment="1">
      <alignment horizontal="center" vertical="center" wrapText="1"/>
    </xf>
    <xf fontId="4" fillId="0" borderId="1" numFmtId="2" xfId="0" applyNumberFormat="1" applyFont="1" applyBorder="1" applyAlignment="1">
      <alignment horizontal="center" vertical="center"/>
    </xf>
    <xf fontId="4" fillId="0" borderId="3" numFmtId="49" xfId="0" applyNumberFormat="1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left" vertical="center" wrapText="1"/>
    </xf>
    <xf fontId="5" fillId="0" borderId="1" numFmtId="4" xfId="0" applyNumberFormat="1" applyFont="1" applyBorder="1" applyAlignment="1">
      <alignment horizontal="center" vertical="center"/>
    </xf>
    <xf fontId="5" fillId="0" borderId="1" numFmtId="161" xfId="0" applyNumberFormat="1" applyFont="1" applyBorder="1" applyAlignment="1">
      <alignment horizontal="center" vertical="center" wrapText="1"/>
    </xf>
    <xf fontId="5" fillId="0" borderId="1" numFmtId="4" xfId="0" applyNumberFormat="1" applyFont="1" applyBorder="1" applyAlignment="1">
      <alignment horizontal="center" vertical="center" wrapText="1"/>
    </xf>
    <xf fontId="7" fillId="0" borderId="0" numFmtId="2" xfId="0" applyNumberFormat="1" applyFont="1" applyAlignment="1">
      <alignment horizontal="center" vertical="center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top" wrapText="1"/>
    </xf>
    <xf fontId="8" fillId="2" borderId="1" numFmtId="4" xfId="0" applyNumberFormat="1" applyFont="1" applyFill="1" applyBorder="1" applyAlignment="1">
      <alignment horizontal="center" vertical="center" wrapText="1"/>
    </xf>
    <xf fontId="3" fillId="2" borderId="0" numFmtId="0" xfId="0" applyFont="1" applyFill="1" applyAlignment="1">
      <alignment horizontal="left" vertical="center" wrapText="1"/>
    </xf>
    <xf fontId="9" fillId="0" borderId="0" numFmtId="0" xfId="0" applyFont="1"/>
    <xf fontId="3" fillId="0" borderId="0" numFmtId="0" xfId="0" applyFont="1" applyAlignment="1">
      <alignment horizontal="left" vertical="center" wrapText="1"/>
    </xf>
    <xf fontId="3" fillId="0" borderId="0" numFmtId="0" xfId="0" applyFont="1" applyAlignment="1">
      <alignment horizontal="left"/>
    </xf>
    <xf fontId="3" fillId="0" borderId="0" numFmtId="0" xfId="0" applyFont="1" applyAlignment="1">
      <alignment horizontal="center" vertical="center"/>
    </xf>
    <xf fontId="10" fillId="0" borderId="0" numFmtId="0" xfId="0" applyFont="1"/>
    <xf fontId="3" fillId="0" borderId="0" numFmtId="0" xfId="0" applyFont="1" applyAlignment="1">
      <alignment wrapText="1"/>
    </xf>
    <xf fontId="3" fillId="0" borderId="0" numFmtId="0" xfId="0" applyFont="1" applyAlignment="1">
      <alignment horizontal="left" wrapText="1"/>
    </xf>
    <xf fontId="9" fillId="0" borderId="0" numFmtId="2" xfId="0" applyNumberFormat="1" applyFont="1"/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horizontal="center" vertical="center" wrapText="1"/>
    </xf>
    <xf fontId="5" fillId="0" borderId="0" numFmtId="0" xfId="0" applyFont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normal" zoomScale="90" workbookViewId="0">
      <selection activeCell="A12" activeCellId="0" sqref="A12:H12"/>
    </sheetView>
  </sheetViews>
  <sheetFormatPr defaultColWidth="9" defaultRowHeight="14.25"/>
  <cols>
    <col customWidth="1" min="1" max="1" width="5.42578125"/>
    <col customWidth="1" min="2" max="2" width="40.5703125"/>
    <col customWidth="1" min="3" max="3" width="13.28515625"/>
    <col customWidth="1" min="4" max="4" width="11.42578125"/>
    <col customWidth="1" min="5" max="7" style="1" width="24.140625"/>
    <col customWidth="1" min="8" max="8" style="1" width="31.85546875"/>
    <col customWidth="1" min="9" max="9" width="19"/>
    <col customWidth="1" min="10" max="1003" width="9.140625"/>
  </cols>
  <sheetData>
    <row r="1" ht="28.5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9.25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61.5" customHeight="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</row>
    <row r="4" ht="27" customHeight="1">
      <c r="A4" s="4" t="s">
        <v>4</v>
      </c>
      <c r="B4" s="4"/>
      <c r="C4" s="4"/>
      <c r="D4" s="4"/>
      <c r="E4" s="4"/>
      <c r="F4" s="4"/>
      <c r="G4" s="4"/>
      <c r="H4" s="4"/>
      <c r="I4" s="5"/>
    </row>
    <row r="5" ht="17.25" customHeight="1">
      <c r="A5" s="6"/>
      <c r="B5" s="6"/>
      <c r="C5" s="6"/>
      <c r="D5" s="6"/>
      <c r="E5" s="6"/>
      <c r="F5" s="6"/>
      <c r="G5" s="6"/>
      <c r="H5" s="6"/>
      <c r="I5" s="5"/>
    </row>
    <row r="6" ht="60.75" customHeight="1">
      <c r="A6" s="7" t="s">
        <v>5</v>
      </c>
      <c r="B6" s="7" t="s">
        <v>6</v>
      </c>
      <c r="C6" s="7" t="s">
        <v>7</v>
      </c>
      <c r="D6" s="8" t="s">
        <v>8</v>
      </c>
      <c r="E6" s="9" t="s">
        <v>9</v>
      </c>
      <c r="F6" s="9" t="s">
        <v>10</v>
      </c>
      <c r="G6" s="9" t="s">
        <v>11</v>
      </c>
      <c r="H6" s="10" t="s">
        <v>12</v>
      </c>
      <c r="I6" s="11" t="s">
        <v>13</v>
      </c>
    </row>
    <row r="7" ht="22.5" customHeight="1">
      <c r="A7" s="7"/>
      <c r="B7" s="7"/>
      <c r="C7" s="7"/>
      <c r="D7" s="8"/>
      <c r="E7" s="9" t="s">
        <v>14</v>
      </c>
      <c r="F7" s="9" t="s">
        <v>14</v>
      </c>
      <c r="G7" s="9" t="s">
        <v>14</v>
      </c>
      <c r="H7" s="12"/>
      <c r="I7" s="11"/>
    </row>
    <row r="8" ht="55.5" customHeight="1">
      <c r="A8" s="13">
        <v>1</v>
      </c>
      <c r="B8" s="14" t="s">
        <v>15</v>
      </c>
      <c r="C8" s="13" t="s">
        <v>16</v>
      </c>
      <c r="D8" s="15">
        <v>1</v>
      </c>
      <c r="E8" s="16">
        <v>29612.5</v>
      </c>
      <c r="F8" s="16">
        <v>35535</v>
      </c>
      <c r="G8" s="16">
        <v>29612.5</v>
      </c>
      <c r="H8" s="17">
        <f t="shared" ref="H8:H12" si="0">IF(COUNT(E8:G8)&gt;=2,MIN(E8:G8),"-")</f>
        <v>29612.5</v>
      </c>
      <c r="I8" s="17">
        <f t="shared" ref="I8:I12" si="1">D8*H8</f>
        <v>29612.5</v>
      </c>
      <c r="J8" s="1"/>
    </row>
    <row r="9" ht="57.75" customHeight="1">
      <c r="A9" s="13">
        <v>2</v>
      </c>
      <c r="B9" s="14" t="s">
        <v>17</v>
      </c>
      <c r="C9" s="13" t="s">
        <v>16</v>
      </c>
      <c r="D9" s="15">
        <v>2</v>
      </c>
      <c r="E9" s="17">
        <v>2965</v>
      </c>
      <c r="F9" s="18">
        <v>3558</v>
      </c>
      <c r="G9" s="17">
        <v>2965</v>
      </c>
      <c r="H9" s="17">
        <f t="shared" si="0"/>
        <v>2965</v>
      </c>
      <c r="I9" s="17">
        <f t="shared" si="1"/>
        <v>5930</v>
      </c>
      <c r="J9" s="1"/>
    </row>
    <row r="10" ht="57.75" customHeight="1">
      <c r="A10" s="13">
        <v>3</v>
      </c>
      <c r="B10" s="14" t="s">
        <v>18</v>
      </c>
      <c r="C10" s="19" t="s">
        <v>16</v>
      </c>
      <c r="D10" s="15">
        <v>1</v>
      </c>
      <c r="E10" s="17">
        <v>2472.5</v>
      </c>
      <c r="F10" s="17">
        <v>2967</v>
      </c>
      <c r="G10" s="17">
        <v>2472.5</v>
      </c>
      <c r="H10" s="17">
        <f t="shared" si="0"/>
        <v>2472.5</v>
      </c>
      <c r="I10" s="17">
        <f t="shared" si="1"/>
        <v>2472.5</v>
      </c>
      <c r="J10" s="1"/>
    </row>
    <row r="11" ht="57.75" customHeight="1">
      <c r="A11" s="13">
        <v>4</v>
      </c>
      <c r="B11" s="14" t="s">
        <v>19</v>
      </c>
      <c r="C11" s="13" t="s">
        <v>16</v>
      </c>
      <c r="D11" s="15">
        <v>7</v>
      </c>
      <c r="E11" s="17">
        <v>71680</v>
      </c>
      <c r="F11" s="17">
        <v>86016</v>
      </c>
      <c r="G11" s="17">
        <v>71680</v>
      </c>
      <c r="H11" s="17">
        <f t="shared" si="0"/>
        <v>71680</v>
      </c>
      <c r="I11" s="17">
        <f t="shared" si="1"/>
        <v>501760</v>
      </c>
      <c r="J11" s="1"/>
    </row>
    <row r="12" ht="57.75" customHeight="1">
      <c r="A12" s="13">
        <v>5</v>
      </c>
      <c r="B12" s="14" t="s">
        <v>20</v>
      </c>
      <c r="C12" s="13" t="s">
        <v>16</v>
      </c>
      <c r="D12" s="15">
        <v>1</v>
      </c>
      <c r="E12" s="17">
        <v>154750</v>
      </c>
      <c r="F12" s="17">
        <v>185700</v>
      </c>
      <c r="G12" s="17">
        <v>154750</v>
      </c>
      <c r="H12" s="17">
        <f t="shared" si="0"/>
        <v>154750</v>
      </c>
      <c r="I12" s="17">
        <f t="shared" si="1"/>
        <v>154750</v>
      </c>
      <c r="J12" s="1"/>
    </row>
    <row r="13" ht="15">
      <c r="A13" s="20"/>
      <c r="B13" s="20"/>
      <c r="C13" s="20"/>
      <c r="D13" s="20"/>
      <c r="E13" s="20"/>
      <c r="F13" s="20"/>
      <c r="G13" s="20"/>
      <c r="H13" s="20"/>
      <c r="I13" s="21">
        <f>I12+I11+I10+I9+I8</f>
        <v>694525</v>
      </c>
    </row>
    <row r="14" ht="36" customHeight="1">
      <c r="A14" s="22" t="s">
        <v>21</v>
      </c>
      <c r="B14" s="22"/>
      <c r="C14" s="22"/>
      <c r="D14" s="22"/>
      <c r="E14" s="22"/>
      <c r="F14" s="22"/>
      <c r="G14" s="22"/>
      <c r="H14" s="22"/>
      <c r="I14" s="5"/>
    </row>
    <row r="15" ht="18.75">
      <c r="A15" s="6"/>
      <c r="B15" s="6"/>
      <c r="C15" s="6"/>
      <c r="D15" s="6"/>
      <c r="E15" s="6"/>
      <c r="F15" s="6"/>
      <c r="G15" s="6"/>
      <c r="H15" s="6"/>
      <c r="I15" s="23"/>
    </row>
    <row r="16" ht="18.75">
      <c r="A16" s="24" t="s">
        <v>22</v>
      </c>
      <c r="B16" s="24"/>
      <c r="C16" s="24"/>
      <c r="D16" s="24"/>
      <c r="E16" s="24"/>
      <c r="F16" s="24"/>
      <c r="G16" s="24"/>
      <c r="H16" s="24"/>
      <c r="I16" s="23"/>
    </row>
    <row r="17" ht="17.25">
      <c r="A17" s="25"/>
      <c r="B17" s="25"/>
      <c r="C17" s="25"/>
      <c r="D17" s="25"/>
      <c r="E17" s="25"/>
      <c r="F17" s="25"/>
      <c r="G17" s="25"/>
      <c r="H17" s="25"/>
      <c r="I17" s="25"/>
    </row>
    <row r="18" ht="18.75">
      <c r="A18" s="23"/>
      <c r="B18" s="23"/>
      <c r="C18" s="23"/>
      <c r="D18" s="23"/>
      <c r="E18" s="23"/>
      <c r="F18" s="23"/>
      <c r="G18" s="23"/>
      <c r="H18" s="26"/>
      <c r="I18" s="23"/>
    </row>
    <row r="19" s="27" customFormat="1" ht="42.75" customHeight="1">
      <c r="A19" s="23"/>
      <c r="B19" s="4"/>
      <c r="C19" s="4"/>
      <c r="D19" s="4"/>
      <c r="E19" s="6"/>
      <c r="F19" s="6"/>
      <c r="G19" s="28"/>
      <c r="H19" s="29"/>
      <c r="I19" s="23"/>
    </row>
    <row r="20" ht="18.75">
      <c r="A20" s="23"/>
      <c r="B20" s="23"/>
      <c r="C20" s="23"/>
      <c r="D20" s="23"/>
      <c r="E20" s="30"/>
      <c r="F20" s="30"/>
      <c r="G20" s="30"/>
      <c r="H20" s="23"/>
      <c r="I20" s="23"/>
    </row>
    <row r="21" ht="18.75">
      <c r="A21" s="6"/>
      <c r="B21" s="6"/>
      <c r="C21" s="6"/>
      <c r="D21" s="23"/>
      <c r="E21" s="23"/>
      <c r="F21" s="23"/>
      <c r="G21" s="23"/>
      <c r="H21" s="23"/>
      <c r="I21" s="23"/>
    </row>
    <row r="22"/>
    <row r="23" ht="15">
      <c r="A23" s="31"/>
      <c r="B23" s="31"/>
      <c r="C23" s="31"/>
      <c r="D23" s="32"/>
      <c r="E23" s="33"/>
      <c r="F23" s="33"/>
      <c r="G23" s="33"/>
    </row>
  </sheetData>
  <mergeCells count="19">
    <mergeCell ref="A1:I1"/>
    <mergeCell ref="A2:I2"/>
    <mergeCell ref="A3:B3"/>
    <mergeCell ref="C3:I3"/>
    <mergeCell ref="A4:H4"/>
    <mergeCell ref="A5:H5"/>
    <mergeCell ref="A6:A7"/>
    <mergeCell ref="B6:B7"/>
    <mergeCell ref="C6:C7"/>
    <mergeCell ref="D6:D7"/>
    <mergeCell ref="H6:H7"/>
    <mergeCell ref="I6:I7"/>
    <mergeCell ref="A13:H13"/>
    <mergeCell ref="A14:H14"/>
    <mergeCell ref="A15:H15"/>
    <mergeCell ref="A16:H16"/>
    <mergeCell ref="A17:I17"/>
    <mergeCell ref="B19:D19"/>
    <mergeCell ref="A21:C21"/>
  </mergeCells>
  <printOptions headings="0" gridLines="0"/>
  <pageMargins left="0.23622047244094491" right="0.23622047244094491" top="0.43307086614173229" bottom="0.39370078740157477" header="0.51181102362204722" footer="0.51181102362204722"/>
  <pageSetup paperSize="9" scale="58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ngorbunova</cp:lastModifiedBy>
  <cp:revision>23</cp:revision>
  <dcterms:created xsi:type="dcterms:W3CDTF">2014-01-17T11:35:00Z</dcterms:created>
  <dcterms:modified xsi:type="dcterms:W3CDTF">2026-10-09T02:49:40Z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1049-11.2.0.8893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