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rezina_vv\Desktop\2026\5. РГИС\Учет\Развитие\Подача 10.09.26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GoBack" localSheetId="0">Лист1!#REF!</definedName>
    <definedName name="_xlnm.Print_Area" localSheetId="0">Лист1!$A$1:$K$18</definedName>
  </definedNames>
  <calcPr calcId="152511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8" i="1" l="1"/>
  <c r="K17" i="1" l="1"/>
  <c r="I8" i="1"/>
  <c r="I7" i="1" l="1"/>
  <c r="J7" i="1" s="1"/>
  <c r="K7" i="1" s="1"/>
  <c r="I12" i="1"/>
  <c r="I16" i="1"/>
  <c r="H16" i="1" s="1"/>
  <c r="J16" i="1" l="1"/>
  <c r="K16" i="1" s="1"/>
  <c r="I14" i="1"/>
  <c r="H14" i="1" s="1"/>
  <c r="I13" i="1"/>
  <c r="H13" i="1" s="1"/>
  <c r="H12" i="1"/>
  <c r="J14" i="1" l="1"/>
  <c r="K14" i="1" s="1"/>
  <c r="J13" i="1"/>
  <c r="K13" i="1" s="1"/>
  <c r="J12" i="1"/>
  <c r="K12" i="1" s="1"/>
  <c r="J8" i="1" l="1"/>
  <c r="H8" i="1"/>
  <c r="I9" i="1"/>
  <c r="J9" i="1" s="1"/>
  <c r="K9" i="1" s="1"/>
  <c r="I10" i="1"/>
  <c r="H10" i="1" s="1"/>
  <c r="I11" i="1"/>
  <c r="H11" i="1" s="1"/>
  <c r="I15" i="1"/>
  <c r="J15" i="1" s="1"/>
  <c r="K15" i="1" s="1"/>
  <c r="H7" i="1" l="1"/>
  <c r="H9" i="1"/>
  <c r="J11" i="1"/>
  <c r="K11" i="1" s="1"/>
  <c r="J10" i="1"/>
  <c r="K10" i="1" s="1"/>
  <c r="H15" i="1"/>
</calcChain>
</file>

<file path=xl/sharedStrings.xml><?xml version="1.0" encoding="utf-8"?>
<sst xmlns="http://schemas.openxmlformats.org/spreadsheetml/2006/main" count="45" uniqueCount="35">
  <si>
    <t>Количество</t>
  </si>
  <si>
    <t>Единицы измерения</t>
  </si>
  <si>
    <t>№ п/п</t>
  </si>
  <si>
    <t>Коэффициент вариации</t>
  </si>
  <si>
    <t>Среднее значение, руб.</t>
  </si>
  <si>
    <t>ИТОГО:</t>
  </si>
  <si>
    <t>Цена за единицу услуги с НДС, руб.</t>
  </si>
  <si>
    <t>Стоимость услуги с НДС, руб.</t>
  </si>
  <si>
    <t>Наименование услуг</t>
  </si>
  <si>
    <t>* Цена, согласно п. 3.21 раздела III "Методических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Исполнителем)", утвержденных приказом Минэкономразвития России от 02.10.2013г. № 567.
** Цена за единицу в руб. и коп. с НДС приведенная Заказчиком  в соответствие с учетом, выделенных лимитов финансирования согласно п. 3.14  раздела III "Методических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Исполнителем)", утвержденных приказом Минэкономразвития России от 02.10.2013г. № 567.
Обоснование начальной (максимальной) цены контракта, при этом начальная (максимальная) цена контракта определяется и обосновывается  посредством применения следующего метода:
1) метод сопоставимых рыночных цен (анализа рынка);
Методические рекомендации по применению методов определения начальной (максимальной) цены контракта утверждены приказом Министерства экономического развития Российской Федерации от 02.10.2013г.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Исполнителем)».
*** В целях определения НМЦК использована ценовая информация  от Поставщиков  (Подрядчиков, Исполнителей), обладающих опытом поставок соответствующих товаров, работ, услуг, информация о которых имеется в свободном доступе (в частности, опубликована в печати, размещена на сайтах в сети "Интернет"). Полученные от Поставщиков (Подрядчиков, Исполнителей) цены товара, работы, услуги приведены в соответствие с условиями планируемой закупки (выделенным лимитом финансирования).</t>
  </si>
  <si>
    <t>1.1</t>
  </si>
  <si>
    <t>1.2</t>
  </si>
  <si>
    <t>1.3</t>
  </si>
  <si>
    <t>1.4</t>
  </si>
  <si>
    <t>1.5</t>
  </si>
  <si>
    <t xml:space="preserve">УТВЕРЖДАЮ
Директор ГКУ ЛО «ЦЭПЭ ЛО»
Н.А. Лазаревич </t>
  </si>
  <si>
    <t>Обоснование начальной максимальной цены контракта методом сопоставимых рыночных цен (анализ рынка)
на выполнение работ по развитию региональной государственной информационной системы жилищно-коммунального хозяйства Ленинградской области в части развития Подсистемы «Учет потребления коммунальных ресурсов Ленинградской области»</t>
  </si>
  <si>
    <t>усл. ед.</t>
  </si>
  <si>
    <t>1.6</t>
  </si>
  <si>
    <t>1.7</t>
  </si>
  <si>
    <t>1.8</t>
  </si>
  <si>
    <t>Разработка функциональной возможности выбора периода графика и реестра в функциональном модуле «Контроль превышения фактического теплопотребления от проектного» раздела «Энергоэффективность»</t>
  </si>
  <si>
    <t>Разработка функциональной возможности выбора периода в модуле «Контроль температурного графика» раздела «Энергоэффективность»</t>
  </si>
  <si>
    <t>Разработка функции «печатная форма» по разделу «Контроль температурного графика» из дерева объектов по выбранному ресурсу «Теплоснабжение» выбранного объекта в разделе</t>
  </si>
  <si>
    <t>Доработка модуля «Реестры» в разделе формирования отчетности «Сверхнормативное потребление тепловой энергии», в части доработки выбора района при формировании отчета</t>
  </si>
  <si>
    <t>Разработка экранной формы «Контроль температурного графика» по коммунальной услуге на уровне объекта потребления</t>
  </si>
  <si>
    <t>Добавление механизмов расчета рекомендуемого расхода для температурных графиков на уровне объекта потребления, прибор объекта</t>
  </si>
  <si>
    <t>Разработка интерактивного виджета на стартовой странице с функциональной информацией по перерасходу тепловой энергии от нормативного показателя в денежном выражении</t>
  </si>
  <si>
    <t>Доработка формирования отчета в модуле «Реестры», раздел «Превышение лимитов потребления» в части выбора района без привязки к подключенным объектам</t>
  </si>
  <si>
    <t>Миграция (перенос) данных и объектов схемы данных из текущей СУБД PostgreSQL в целевую СУБД Postgres Pro</t>
  </si>
  <si>
    <t>1.9</t>
  </si>
  <si>
    <t>Выполнение работ по развитию региональной государственной информационной системы жилищно-коммунального хозяйства Ленинградской области в части развития Подсистемы «Учет потребления коммунальных ресурсов Ленинградской области», в том числе:</t>
  </si>
  <si>
    <t>Коммерческое предложение № ВХ-1757/2026 от 22.06.26</t>
  </si>
  <si>
    <t>Коммерческое предложение № ВХ-1758/2026 от 26.06.26</t>
  </si>
  <si>
    <t xml:space="preserve">Коммерческое предложение № ВХ-1759/2026 от 26.06.26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</si>
</sst>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Border="1" applyAlignment="1"/>
    <xf numFmtId="0" fontId="1" fillId="0" borderId="1" xfId="0" applyFont="1" applyBorder="1" applyAlignment="1">
      <alignment horizontal="center" vertical="center" wrapText="1"/>
    </xf>
    <xf numFmtId="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1" fillId="0" borderId="0" xfId="0" applyNumberFormat="1" applyFont="1"/>
    <xf numFmtId="4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4" fontId="1" fillId="0" borderId="0" xfId="0" applyNumberFormat="1" applyFont="1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/>
    <xf numFmtId="4" fontId="3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showWhiteSpace="0" view="pageLayout" topLeftCell="A11" zoomScaleNormal="70" workbookViewId="0">
      <selection activeCell="B16" sqref="B16"/>
    </sheetView>
  </sheetViews>
  <sheetFormatPr defaultRowHeight="15" x14ac:dyDescent="0.25"/>
  <cols>
    <col min="1" max="1" width="4" customWidth="1"/>
    <col min="2" max="2" width="45.140625" customWidth="1"/>
    <col min="3" max="3" width="10.28515625" customWidth="1"/>
    <col min="4" max="4" width="11.5703125" bestFit="1" customWidth="1"/>
    <col min="5" max="5" width="14.7109375" customWidth="1"/>
    <col min="6" max="6" width="15.5703125" customWidth="1"/>
    <col min="7" max="7" width="16.5703125" customWidth="1"/>
    <col min="8" max="8" width="14.5703125" customWidth="1"/>
    <col min="9" max="9" width="14.42578125" customWidth="1"/>
    <col min="10" max="10" width="23.140625" customWidth="1"/>
    <col min="11" max="11" width="29.85546875" customWidth="1"/>
  </cols>
  <sheetData>
    <row r="1" spans="1:11" ht="56.25" customHeight="1" x14ac:dyDescent="0.25">
      <c r="A1" s="20" t="s">
        <v>15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48.75" customHeight="1" x14ac:dyDescent="0.25">
      <c r="A2" s="29" t="s">
        <v>16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idden="1" x14ac:dyDescent="0.25"/>
    <row r="4" spans="1:11" hidden="1" x14ac:dyDescent="0.25"/>
    <row r="5" spans="1:11" ht="15" customHeight="1" x14ac:dyDescent="0.25">
      <c r="A5" s="21" t="s">
        <v>2</v>
      </c>
      <c r="B5" s="22" t="s">
        <v>8</v>
      </c>
      <c r="C5" s="24" t="s">
        <v>1</v>
      </c>
      <c r="D5" s="22" t="s">
        <v>0</v>
      </c>
      <c r="E5" s="21" t="s">
        <v>6</v>
      </c>
      <c r="F5" s="21"/>
      <c r="G5" s="21"/>
      <c r="H5" s="26" t="s">
        <v>3</v>
      </c>
      <c r="I5" s="24" t="s">
        <v>4</v>
      </c>
      <c r="J5" s="28" t="s">
        <v>6</v>
      </c>
      <c r="K5" s="28" t="s">
        <v>7</v>
      </c>
    </row>
    <row r="6" spans="1:11" ht="75" x14ac:dyDescent="0.25">
      <c r="A6" s="21"/>
      <c r="B6" s="23"/>
      <c r="C6" s="25"/>
      <c r="D6" s="23"/>
      <c r="E6" s="2" t="s">
        <v>32</v>
      </c>
      <c r="F6" s="2" t="s">
        <v>33</v>
      </c>
      <c r="G6" s="4" t="s">
        <v>34</v>
      </c>
      <c r="H6" s="27"/>
      <c r="I6" s="25"/>
      <c r="J6" s="28"/>
      <c r="K6" s="28"/>
    </row>
    <row r="7" spans="1:11" ht="115.5" customHeight="1" x14ac:dyDescent="0.25">
      <c r="A7" s="5">
        <v>1</v>
      </c>
      <c r="B7" s="8" t="s">
        <v>31</v>
      </c>
      <c r="C7" s="5" t="s">
        <v>17</v>
      </c>
      <c r="D7" s="5">
        <v>1</v>
      </c>
      <c r="E7" s="9">
        <v>6060516</v>
      </c>
      <c r="F7" s="9">
        <v>6182568</v>
      </c>
      <c r="G7" s="9">
        <v>6374687</v>
      </c>
      <c r="H7" s="10">
        <f>((SQRT((SUM((E7-I7)^2,(F7-I7)^2,(G7-I7)^2))/2))/I7)*100</f>
        <v>2.5499999999999998</v>
      </c>
      <c r="I7" s="9">
        <f>AVERAGE(E7:G7)</f>
        <v>6205923.6699999999</v>
      </c>
      <c r="J7" s="9">
        <f>I7</f>
        <v>6205923.6699999999</v>
      </c>
      <c r="K7" s="9">
        <f>J7*D7</f>
        <v>6205923.6699999999</v>
      </c>
    </row>
    <row r="8" spans="1:11" ht="80.25" customHeight="1" x14ac:dyDescent="0.25">
      <c r="A8" s="11" t="s">
        <v>10</v>
      </c>
      <c r="B8" s="12" t="s">
        <v>21</v>
      </c>
      <c r="C8" s="5" t="s">
        <v>17</v>
      </c>
      <c r="D8" s="5">
        <v>1</v>
      </c>
      <c r="E8" s="7">
        <v>614460</v>
      </c>
      <c r="F8" s="7">
        <v>630270</v>
      </c>
      <c r="G8" s="7">
        <v>639311</v>
      </c>
      <c r="H8" s="10">
        <f t="shared" ref="H8:H16" si="0">((SQRT((SUM((E8-I8)^2,(F8-I8)^2,(G8-I8)^2))/2))/I8)*100</f>
        <v>2</v>
      </c>
      <c r="I8" s="9">
        <f>AVERAGE(E8:G8)</f>
        <v>628013.67000000004</v>
      </c>
      <c r="J8" s="9">
        <f t="shared" ref="J8:J16" si="1">I8</f>
        <v>628013.67000000004</v>
      </c>
      <c r="K8" s="9">
        <f>J8*D8</f>
        <v>628013.67000000004</v>
      </c>
    </row>
    <row r="9" spans="1:11" ht="64.5" customHeight="1" x14ac:dyDescent="0.25">
      <c r="A9" s="11" t="s">
        <v>11</v>
      </c>
      <c r="B9" s="12" t="s">
        <v>22</v>
      </c>
      <c r="C9" s="5" t="s">
        <v>17</v>
      </c>
      <c r="D9" s="5">
        <v>1</v>
      </c>
      <c r="E9" s="7">
        <v>614460</v>
      </c>
      <c r="F9" s="7">
        <v>630270</v>
      </c>
      <c r="G9" s="7">
        <v>639311</v>
      </c>
      <c r="H9" s="10">
        <f t="shared" si="0"/>
        <v>2</v>
      </c>
      <c r="I9" s="9">
        <f t="shared" ref="I9:I16" si="2">AVERAGE(E9:G9)</f>
        <v>628013.67000000004</v>
      </c>
      <c r="J9" s="9">
        <f t="shared" si="1"/>
        <v>628013.67000000004</v>
      </c>
      <c r="K9" s="9">
        <f t="shared" ref="K9:K16" si="3">J9*D9</f>
        <v>628013.67000000004</v>
      </c>
    </row>
    <row r="10" spans="1:11" ht="74.25" customHeight="1" x14ac:dyDescent="0.25">
      <c r="A10" s="11" t="s">
        <v>12</v>
      </c>
      <c r="B10" s="12" t="s">
        <v>23</v>
      </c>
      <c r="C10" s="5" t="s">
        <v>17</v>
      </c>
      <c r="D10" s="5">
        <v>1</v>
      </c>
      <c r="E10" s="7">
        <v>886116</v>
      </c>
      <c r="F10" s="7">
        <v>901120</v>
      </c>
      <c r="G10" s="7">
        <v>899100</v>
      </c>
      <c r="H10" s="10">
        <f>((SQRT((SUM((E10-I10)^2,(F10-I10)^2,(G10-I10)^2))/2))/I10)*100</f>
        <v>0.91</v>
      </c>
      <c r="I10" s="9">
        <f t="shared" si="2"/>
        <v>895445.33</v>
      </c>
      <c r="J10" s="9">
        <f t="shared" si="1"/>
        <v>895445.33</v>
      </c>
      <c r="K10" s="9">
        <f t="shared" si="3"/>
        <v>895445.33</v>
      </c>
    </row>
    <row r="11" spans="1:11" ht="75" customHeight="1" x14ac:dyDescent="0.25">
      <c r="A11" s="11" t="s">
        <v>13</v>
      </c>
      <c r="B11" s="12" t="s">
        <v>24</v>
      </c>
      <c r="C11" s="5" t="s">
        <v>17</v>
      </c>
      <c r="D11" s="5">
        <v>1</v>
      </c>
      <c r="E11" s="7">
        <v>543312</v>
      </c>
      <c r="F11" s="7">
        <v>547212</v>
      </c>
      <c r="G11" s="7">
        <v>670140</v>
      </c>
      <c r="H11" s="10">
        <f t="shared" si="0"/>
        <v>12.29</v>
      </c>
      <c r="I11" s="9">
        <f t="shared" si="2"/>
        <v>586888</v>
      </c>
      <c r="J11" s="9">
        <f t="shared" si="1"/>
        <v>586888</v>
      </c>
      <c r="K11" s="9">
        <f t="shared" si="3"/>
        <v>586888</v>
      </c>
    </row>
    <row r="12" spans="1:11" ht="45.75" customHeight="1" x14ac:dyDescent="0.25">
      <c r="A12" s="11" t="s">
        <v>14</v>
      </c>
      <c r="B12" s="12" t="s">
        <v>25</v>
      </c>
      <c r="C12" s="5" t="s">
        <v>17</v>
      </c>
      <c r="D12" s="5">
        <v>1</v>
      </c>
      <c r="E12" s="7">
        <v>1009008</v>
      </c>
      <c r="F12" s="7">
        <v>1010009</v>
      </c>
      <c r="G12" s="7">
        <v>900080</v>
      </c>
      <c r="H12" s="10">
        <f t="shared" si="0"/>
        <v>6.49</v>
      </c>
      <c r="I12" s="9">
        <f>AVERAGE(E12:G12)</f>
        <v>973032.33</v>
      </c>
      <c r="J12" s="9">
        <f t="shared" si="1"/>
        <v>973032.33</v>
      </c>
      <c r="K12" s="9">
        <f t="shared" si="3"/>
        <v>973032.33</v>
      </c>
    </row>
    <row r="13" spans="1:11" ht="57.75" customHeight="1" x14ac:dyDescent="0.25">
      <c r="A13" s="11" t="s">
        <v>18</v>
      </c>
      <c r="B13" s="12" t="s">
        <v>26</v>
      </c>
      <c r="C13" s="5" t="s">
        <v>17</v>
      </c>
      <c r="D13" s="5">
        <v>1</v>
      </c>
      <c r="E13" s="7">
        <v>1164240</v>
      </c>
      <c r="F13" s="7">
        <v>1200170</v>
      </c>
      <c r="G13" s="7">
        <v>1000091</v>
      </c>
      <c r="H13" s="10">
        <f t="shared" si="0"/>
        <v>9.51</v>
      </c>
      <c r="I13" s="9">
        <f t="shared" si="2"/>
        <v>1121500.33</v>
      </c>
      <c r="J13" s="9">
        <f t="shared" si="1"/>
        <v>1121500.33</v>
      </c>
      <c r="K13" s="9">
        <f t="shared" si="3"/>
        <v>1121500.33</v>
      </c>
    </row>
    <row r="14" spans="1:11" ht="62.25" customHeight="1" x14ac:dyDescent="0.25">
      <c r="A14" s="11" t="s">
        <v>19</v>
      </c>
      <c r="B14" s="12" t="s">
        <v>27</v>
      </c>
      <c r="C14" s="5" t="s">
        <v>17</v>
      </c>
      <c r="D14" s="5">
        <v>1</v>
      </c>
      <c r="E14" s="7">
        <v>653268</v>
      </c>
      <c r="F14" s="7">
        <v>661270</v>
      </c>
      <c r="G14" s="7">
        <v>834673</v>
      </c>
      <c r="H14" s="10">
        <f t="shared" si="0"/>
        <v>14.31</v>
      </c>
      <c r="I14" s="9">
        <f t="shared" si="2"/>
        <v>716403.67</v>
      </c>
      <c r="J14" s="9">
        <f t="shared" si="1"/>
        <v>716403.67</v>
      </c>
      <c r="K14" s="9">
        <f t="shared" si="3"/>
        <v>716403.67</v>
      </c>
    </row>
    <row r="15" spans="1:11" ht="63" customHeight="1" x14ac:dyDescent="0.25">
      <c r="A15" s="11" t="s">
        <v>20</v>
      </c>
      <c r="B15" s="15" t="s">
        <v>28</v>
      </c>
      <c r="C15" s="5" t="s">
        <v>17</v>
      </c>
      <c r="D15" s="5">
        <v>1</v>
      </c>
      <c r="E15" s="13">
        <v>219912</v>
      </c>
      <c r="F15" s="13">
        <v>221847</v>
      </c>
      <c r="G15" s="13">
        <v>390870</v>
      </c>
      <c r="H15" s="10">
        <f t="shared" si="0"/>
        <v>35.36</v>
      </c>
      <c r="I15" s="9">
        <f t="shared" si="2"/>
        <v>277543</v>
      </c>
      <c r="J15" s="9">
        <f t="shared" si="1"/>
        <v>277543</v>
      </c>
      <c r="K15" s="9">
        <f t="shared" si="3"/>
        <v>277543</v>
      </c>
    </row>
    <row r="16" spans="1:11" ht="63" customHeight="1" x14ac:dyDescent="0.25">
      <c r="A16" s="11" t="s">
        <v>30</v>
      </c>
      <c r="B16" s="16" t="s">
        <v>29</v>
      </c>
      <c r="C16" s="5" t="s">
        <v>17</v>
      </c>
      <c r="D16" s="5">
        <v>1</v>
      </c>
      <c r="E16" s="13">
        <v>355740</v>
      </c>
      <c r="F16" s="13">
        <v>380400</v>
      </c>
      <c r="G16" s="13">
        <v>401111</v>
      </c>
      <c r="H16" s="10">
        <f t="shared" si="0"/>
        <v>5.99</v>
      </c>
      <c r="I16" s="9">
        <f t="shared" si="2"/>
        <v>379083.67</v>
      </c>
      <c r="J16" s="9">
        <f t="shared" si="1"/>
        <v>379083.67</v>
      </c>
      <c r="K16" s="9">
        <f t="shared" si="3"/>
        <v>379083.67</v>
      </c>
    </row>
    <row r="17" spans="1:11" x14ac:dyDescent="0.25">
      <c r="A17" s="6"/>
      <c r="B17" s="1"/>
      <c r="C17" s="1"/>
      <c r="D17" s="1"/>
      <c r="E17" s="14"/>
      <c r="F17" s="1"/>
      <c r="G17" s="14"/>
      <c r="H17" s="1"/>
      <c r="I17" s="1"/>
      <c r="J17" s="17" t="s">
        <v>5</v>
      </c>
      <c r="K17" s="18">
        <f>K7</f>
        <v>6205923.6699999999</v>
      </c>
    </row>
    <row r="18" spans="1:11" ht="164.25" customHeight="1" x14ac:dyDescent="0.25">
      <c r="A18" s="19" t="s">
        <v>9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</row>
    <row r="20" spans="1:11" x14ac:dyDescent="0.25">
      <c r="K20" s="3"/>
    </row>
    <row r="22" spans="1:11" ht="17.25" customHeight="1" x14ac:dyDescent="0.25"/>
    <row r="23" spans="1:11" ht="17.25" customHeight="1" x14ac:dyDescent="0.25"/>
    <row r="24" spans="1:11" ht="15" customHeight="1" x14ac:dyDescent="0.25">
      <c r="K24" s="3"/>
    </row>
    <row r="25" spans="1:11" ht="15" customHeight="1" x14ac:dyDescent="0.25"/>
    <row r="26" spans="1:11" ht="15" customHeight="1" x14ac:dyDescent="0.25"/>
    <row r="30" spans="1:11" ht="138.75" customHeight="1" x14ac:dyDescent="0.25"/>
  </sheetData>
  <mergeCells count="12">
    <mergeCell ref="A18:K18"/>
    <mergeCell ref="A1:K1"/>
    <mergeCell ref="A5:A6"/>
    <mergeCell ref="B5:B6"/>
    <mergeCell ref="C5:C6"/>
    <mergeCell ref="D5:D6"/>
    <mergeCell ref="I5:I6"/>
    <mergeCell ref="H5:H6"/>
    <mergeCell ref="J5:J6"/>
    <mergeCell ref="K5:K6"/>
    <mergeCell ref="E5:G5"/>
    <mergeCell ref="A2:K2"/>
  </mergeCells>
  <pageMargins left="0.25" right="0.25" top="0.75" bottom="0.75" header="0.3" footer="0.3"/>
  <pageSetup paperSize="9" scale="69" orientation="landscape" r:id="rId1"/>
  <headerFooter>
    <oddHeader>&amp;R&amp;"Times New Roman,обычный"Приложение № 2
к Извещению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Викторовна Кузьмина</dc:creator>
  <cp:lastModifiedBy>Виктория Вячеславовна Березина</cp:lastModifiedBy>
  <cp:lastPrinted>2019-02-11T12:46:42Z</cp:lastPrinted>
  <dcterms:created xsi:type="dcterms:W3CDTF">2014-06-02T12:22:17Z</dcterms:created>
  <dcterms:modified xsi:type="dcterms:W3CDTF">2026-09-10T14:05:13Z</dcterms:modified>
</cp:coreProperties>
</file>