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annik\Desktop\Баранник Е.А\ГОБУЗ МОПТД, Ариадна, 42 700,00\"/>
    </mc:Choice>
  </mc:AlternateContent>
  <bookViews>
    <workbookView xWindow="0" yWindow="0" windowWidth="10755" windowHeight="345"/>
  </bookViews>
  <sheets>
    <sheet name="Услуги (ММЦП)" sheetId="1" r:id="rId1"/>
  </sheets>
  <calcPr calcId="179021"/>
</workbook>
</file>

<file path=xl/calcChain.xml><?xml version="1.0" encoding="utf-8"?>
<calcChain xmlns="http://schemas.openxmlformats.org/spreadsheetml/2006/main">
  <c r="N11" i="1" l="1"/>
  <c r="I11" i="1"/>
  <c r="M10" i="1"/>
  <c r="N10" i="1" s="1"/>
  <c r="J10" i="1"/>
  <c r="K10" i="1" s="1"/>
  <c r="I10" i="1"/>
  <c r="H10" i="1"/>
  <c r="M9" i="1" l="1"/>
  <c r="N9" i="1" l="1"/>
  <c r="L11" i="1"/>
  <c r="J9" i="1" l="1"/>
  <c r="H9" i="1"/>
  <c r="I9" i="1" l="1"/>
  <c r="K9" i="1"/>
</calcChain>
</file>

<file path=xl/sharedStrings.xml><?xml version="1.0" encoding="utf-8"?>
<sst xmlns="http://schemas.openxmlformats.org/spreadsheetml/2006/main" count="34" uniqueCount="32">
  <si>
    <t>№ п/п</t>
  </si>
  <si>
    <t>Ед. изм.</t>
  </si>
  <si>
    <t xml:space="preserve">Среднее квадратичное отклонение   </t>
  </si>
  <si>
    <t xml:space="preserve">Коэффициент вариации цен V (%)  </t>
  </si>
  <si>
    <t xml:space="preserve">Расчет НМЦК по формуле, где:                                     </t>
  </si>
  <si>
    <t>V&gt;33% - неоднородная 
V&lt;33% - однородная</t>
  </si>
  <si>
    <t>Совокупность значений</t>
  </si>
  <si>
    <t>однородная</t>
  </si>
  <si>
    <t>ИТОГО:</t>
  </si>
  <si>
    <t xml:space="preserve">Средняя арифметическая цена за единицу, руб.    </t>
  </si>
  <si>
    <t>&lt;Ц&gt;</t>
  </si>
  <si>
    <t>Количество, ед.</t>
  </si>
  <si>
    <t>&lt;V&gt;</t>
  </si>
  <si>
    <t>Ценовые предложения, руб.</t>
  </si>
  <si>
    <t>Расчет НМЦК</t>
  </si>
  <si>
    <t xml:space="preserve"> v - количество закупаемых работ;</t>
  </si>
  <si>
    <t>НМЦК = 
&lt;V&gt; * &lt;Ц&gt;</t>
  </si>
  <si>
    <t>Наименование услуг</t>
  </si>
  <si>
    <t>Обоснование начальной (максимальной) цены контракта</t>
  </si>
  <si>
    <r>
      <t xml:space="preserve">Используемый метод определения и обоснования НМЦК: </t>
    </r>
    <r>
      <rPr>
        <sz val="12"/>
        <rFont val="Times New Roman"/>
        <family val="1"/>
        <charset val="204"/>
      </rPr>
      <t>метод сопоставимых рыночных цен (анализа рынка) (приоритетный метод)
в соответствии с ч. 2-6 ст. 22 Закона № 44-ФЗ</t>
    </r>
  </si>
  <si>
    <t xml:space="preserve">Исполнитель №1
</t>
  </si>
  <si>
    <t>Минимальная цена за единицу из представленных потенциальными исполнителями, руб.</t>
  </si>
  <si>
    <t xml:space="preserve">Расчет НМЦК (по методу минимального ценового предложения) по формуле, где: 
v - количество закупаемых работ                                    </t>
  </si>
  <si>
    <t>НМЦК = 
&lt;V&gt; * &lt;ЦМ&gt;</t>
  </si>
  <si>
    <t>&lt;ЦМ&gt;</t>
  </si>
  <si>
    <t>Исполнитель №2</t>
  </si>
  <si>
    <t>Исполнитель №3</t>
  </si>
  <si>
    <t>Услуги по установке и настройке сервисов и компонентов медицинской информационной системы «Ариадна» (ГОБУЗ «МОПТД») в целях обеспечения информационного взаимодействия с региональным и федеральными сегментами ЕГИСЗ</t>
  </si>
  <si>
    <t>Услуги по передаче неисключительных пользовательских прав на использование сервисов и компонентов медицинской информационной системы «Ариадна» (ГОБУЗ «МОПТД») в целях обеспечения информационного взаимодействия с региональными и федеральными сегментами ЕГИСЗ</t>
  </si>
  <si>
    <t>Условная единица</t>
  </si>
  <si>
    <r>
      <t xml:space="preserve">В соответствии со статьей 34 Бюджетного кодекса РФ, статьей 6 Федерального закона от 05.04.2013 No 44-ФЗ, приказом Минфина России от 31.08.2018 No 186н в целях соблюдения принципов эффективности осуществления закупок и эффективности использования бюджетных средств начальная (максимальная) цена контракта рассчитывается в пределах расходов бюджетного учреждения, предусмотренных в плане финансово-хозяйственной деятельности на закупку, цена единицы услуги определена на основании поступивших коммерческих предложений, исходя из </t>
    </r>
    <r>
      <rPr>
        <b/>
        <sz val="9"/>
        <rFont val="Times New Roman"/>
        <family val="1"/>
        <charset val="204"/>
      </rPr>
      <t>наименьшей предложенной цены, в сумме 42 700,00 рублей (Сорок две тысячи семьсот рублей 00 копеек)</t>
    </r>
    <r>
      <rPr>
        <sz val="9"/>
        <rFont val="Times New Roman"/>
        <family val="1"/>
        <charset val="204"/>
      </rPr>
      <t>.
Заказчик вправе указать цену меньшую, чем в представленном обосновании НМЦК (в том числе полученной по результатам трех коммерческих предложений), и соответствующую выделенным лимитам бюджетных обязательств (письмо Минфина России от 08.09.2017 №24-01-09/58179).</t>
    </r>
  </si>
  <si>
    <t>Расчет произвел: ведущий юрисконсульт Дружкова Ольга Николаевна
Дата «09»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</si>
</sst>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"/>
    <numFmt numFmtId="165" formatCode="#,##0.000000000"/>
    <numFmt numFmtId="166" formatCode="#,##0.00000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00000A"/>
      <name val="Times New Roman"/>
      <family val="1"/>
      <charset val="204"/>
    </font>
    <font>
      <sz val="10"/>
      <color indexed="8"/>
      <name val="Arial"/>
      <family val="2"/>
      <charset val="204"/>
    </font>
    <font>
      <sz val="14"/>
      <color theme="1"/>
      <name val="Times New Roman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4">
    <xf numFmtId="0" fontId="0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1" fillId="0" borderId="0"/>
  </cellStyleXfs>
  <cellXfs count="63">
    <xf numFmtId="0" fontId="0" fillId="0" borderId="0" xfId="0"/>
    <xf numFmtId="0" fontId="2" fillId="0" borderId="0" xfId="1" applyFont="1"/>
    <xf numFmtId="0" fontId="2" fillId="0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vertical="top" wrapText="1"/>
    </xf>
    <xf numFmtId="0" fontId="2" fillId="0" borderId="0" xfId="1" applyFont="1" applyAlignment="1">
      <alignment horizontal="center"/>
    </xf>
    <xf numFmtId="0" fontId="2" fillId="0" borderId="0" xfId="1" applyFont="1" applyFill="1"/>
    <xf numFmtId="0" fontId="3" fillId="0" borderId="0" xfId="1" applyFont="1"/>
    <xf numFmtId="0" fontId="2" fillId="0" borderId="3" xfId="0" applyFont="1" applyFill="1" applyBorder="1" applyAlignment="1">
      <alignment horizontal="center" vertical="top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2" fillId="0" borderId="0" xfId="1" applyFont="1" applyAlignment="1">
      <alignment vertical="top" wrapText="1"/>
    </xf>
    <xf numFmtId="3" fontId="9" fillId="0" borderId="0" xfId="0" applyNumberFormat="1" applyFont="1"/>
    <xf numFmtId="3" fontId="2" fillId="0" borderId="0" xfId="1" applyNumberFormat="1" applyFont="1" applyFill="1" applyAlignment="1">
      <alignment horizontal="center"/>
    </xf>
    <xf numFmtId="0" fontId="4" fillId="0" borderId="10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3" fontId="2" fillId="0" borderId="7" xfId="0" applyNumberFormat="1" applyFont="1" applyFill="1" applyBorder="1" applyAlignment="1">
      <alignment horizontal="center" vertical="top" wrapText="1"/>
    </xf>
    <xf numFmtId="0" fontId="9" fillId="0" borderId="0" xfId="0" applyFont="1" applyFill="1"/>
    <xf numFmtId="4" fontId="3" fillId="0" borderId="0" xfId="1" applyNumberFormat="1" applyFont="1" applyFill="1"/>
    <xf numFmtId="0" fontId="3" fillId="0" borderId="0" xfId="1" applyFont="1" applyFill="1"/>
    <xf numFmtId="0" fontId="3" fillId="0" borderId="9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164" fontId="2" fillId="0" borderId="9" xfId="0" applyNumberFormat="1" applyFont="1" applyFill="1" applyBorder="1" applyAlignment="1">
      <alignment horizontal="center" vertical="center" wrapText="1"/>
    </xf>
    <xf numFmtId="165" fontId="2" fillId="0" borderId="9" xfId="0" applyNumberFormat="1" applyFont="1" applyFill="1" applyBorder="1" applyAlignment="1">
      <alignment horizontal="center" vertical="center" wrapText="1"/>
    </xf>
    <xf numFmtId="4" fontId="3" fillId="0" borderId="9" xfId="1" applyNumberFormat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horizontal="center" vertical="top" wrapText="1"/>
    </xf>
    <xf numFmtId="164" fontId="2" fillId="0" borderId="6" xfId="0" applyNumberFormat="1" applyFont="1" applyFill="1" applyBorder="1" applyAlignment="1">
      <alignment horizontal="left" vertical="top" wrapText="1"/>
    </xf>
    <xf numFmtId="164" fontId="2" fillId="0" borderId="7" xfId="0" applyNumberFormat="1" applyFont="1" applyFill="1" applyBorder="1" applyAlignment="1">
      <alignment horizontal="center" vertical="top" wrapText="1"/>
    </xf>
    <xf numFmtId="166" fontId="2" fillId="0" borderId="9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top" wrapText="1"/>
    </xf>
    <xf numFmtId="4" fontId="3" fillId="2" borderId="9" xfId="1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top" wrapText="1"/>
    </xf>
    <xf numFmtId="0" fontId="3" fillId="2" borderId="9" xfId="1" applyFont="1" applyFill="1" applyBorder="1" applyAlignment="1">
      <alignment vertical="center"/>
    </xf>
    <xf numFmtId="4" fontId="2" fillId="3" borderId="9" xfId="0" applyNumberFormat="1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0" fontId="14" fillId="0" borderId="0" xfId="1" applyFont="1" applyFill="1" applyAlignment="1">
      <alignment horizontal="justify" vertical="center" wrapText="1"/>
    </xf>
    <xf numFmtId="164" fontId="2" fillId="2" borderId="1" xfId="0" applyNumberFormat="1" applyFont="1" applyFill="1" applyBorder="1" applyAlignment="1">
      <alignment horizontal="center" vertical="top" wrapText="1"/>
    </xf>
    <xf numFmtId="164" fontId="2" fillId="2" borderId="6" xfId="0" applyNumberFormat="1" applyFont="1" applyFill="1" applyBorder="1" applyAlignment="1">
      <alignment horizontal="center" vertical="top" wrapText="1"/>
    </xf>
    <xf numFmtId="0" fontId="3" fillId="0" borderId="0" xfId="1" applyFont="1" applyAlignment="1">
      <alignment horizontal="left" wrapText="1"/>
    </xf>
    <xf numFmtId="0" fontId="3" fillId="0" borderId="0" xfId="1" applyFont="1" applyAlignment="1">
      <alignment horizontal="left"/>
    </xf>
    <xf numFmtId="0" fontId="3" fillId="0" borderId="1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3" fontId="3" fillId="0" borderId="1" xfId="0" applyNumberFormat="1" applyFont="1" applyFill="1" applyBorder="1" applyAlignment="1">
      <alignment horizontal="center" vertical="top" wrapText="1"/>
    </xf>
    <xf numFmtId="3" fontId="3" fillId="0" borderId="6" xfId="0" applyNumberFormat="1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</cellXfs>
  <cellStyles count="14">
    <cellStyle name="Обычный" xfId="0" builtinId="0"/>
    <cellStyle name="Обычный 10" xfId="2"/>
    <cellStyle name="Обычный 13" xfId="3"/>
    <cellStyle name="Обычный 14" xfId="4"/>
    <cellStyle name="Обычный 14 2" xfId="5"/>
    <cellStyle name="Обычный 14 5" xfId="6"/>
    <cellStyle name="Обычный 14 7" xfId="7"/>
    <cellStyle name="Обычный 2" xfId="8"/>
    <cellStyle name="Обычный 2 2 2" xfId="9"/>
    <cellStyle name="Обычный 3" xfId="10"/>
    <cellStyle name="Обычный 3 2" xfId="11"/>
    <cellStyle name="Обычный 4" xfId="12"/>
    <cellStyle name="Обычный 5" xfId="1"/>
    <cellStyle name="Обычный 6" xfId="13"/>
  </cellStyles>
  <dxfs count="0"/>
  <tableStyles count="0" defaultTableStyle="TableStyleMedium9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12542</xdr:colOff>
      <xdr:row>5</xdr:row>
      <xdr:rowOff>586596</xdr:rowOff>
    </xdr:from>
    <xdr:to>
      <xdr:col>10</xdr:col>
      <xdr:colOff>0</xdr:colOff>
      <xdr:row>7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58663" y="1725283"/>
          <a:ext cx="772462" cy="907150"/>
        </a:xfrm>
        <a:prstGeom prst="rect">
          <a:avLst/>
        </a:prstGeom>
        <a:noFill/>
      </xdr:spPr>
    </xdr:pic>
    <xdr:clientData/>
  </xdr:twoCellAnchor>
  <xdr:twoCellAnchor>
    <xdr:from>
      <xdr:col>10</xdr:col>
      <xdr:colOff>87842</xdr:colOff>
      <xdr:row>5</xdr:row>
      <xdr:rowOff>573577</xdr:rowOff>
    </xdr:from>
    <xdr:to>
      <xdr:col>11</xdr:col>
      <xdr:colOff>1618</xdr:colOff>
      <xdr:row>6</xdr:row>
      <xdr:rowOff>486194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18967" y="1712264"/>
          <a:ext cx="759164" cy="51646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R16"/>
  <sheetViews>
    <sheetView tabSelected="1" zoomScale="90" zoomScaleNormal="90" workbookViewId="0">
      <selection activeCell="O9" sqref="O9"/>
    </sheetView>
  </sheetViews>
  <sheetFormatPr defaultColWidth="9.140625" defaultRowHeight="12" x14ac:dyDescent="0.2"/>
  <cols>
    <col min="1" max="1" width="3.7109375" style="8" customWidth="1"/>
    <col min="2" max="2" width="29" style="1" customWidth="1"/>
    <col min="3" max="3" width="12" style="17" customWidth="1"/>
    <col min="4" max="4" width="9.42578125" style="9" customWidth="1"/>
    <col min="5" max="5" width="10.5703125" style="22" customWidth="1"/>
    <col min="6" max="6" width="10.140625" style="22" customWidth="1"/>
    <col min="7" max="7" width="10" style="23" customWidth="1"/>
    <col min="8" max="8" width="28.5703125" style="1" customWidth="1"/>
    <col min="9" max="9" width="16" style="1" customWidth="1"/>
    <col min="10" max="10" width="11.28515625" style="10" customWidth="1"/>
    <col min="11" max="12" width="12.28515625" style="1" customWidth="1"/>
    <col min="13" max="13" width="14.85546875" style="1" customWidth="1"/>
    <col min="14" max="14" width="13.7109375" style="1" customWidth="1"/>
    <col min="15" max="16384" width="9.140625" style="1"/>
  </cols>
  <sheetData>
    <row r="1" spans="1:18" s="13" customFormat="1" ht="17.100000000000001" customHeight="1" x14ac:dyDescent="0.3">
      <c r="A1" s="14" t="s">
        <v>18</v>
      </c>
      <c r="C1" s="16"/>
      <c r="E1" s="21"/>
      <c r="F1" s="21"/>
      <c r="G1" s="21"/>
    </row>
    <row r="2" spans="1:18" s="13" customFormat="1" ht="17.100000000000001" customHeight="1" x14ac:dyDescent="0.3">
      <c r="A2" s="12"/>
      <c r="C2" s="16"/>
      <c r="E2" s="21"/>
      <c r="F2" s="21"/>
      <c r="G2" s="21"/>
    </row>
    <row r="3" spans="1:18" s="13" customFormat="1" ht="34.5" customHeight="1" x14ac:dyDescent="0.2">
      <c r="A3" s="45" t="s">
        <v>19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5" spans="1:18" ht="27.2" customHeight="1" x14ac:dyDescent="0.2">
      <c r="A5" s="51" t="s">
        <v>0</v>
      </c>
      <c r="B5" s="51" t="s">
        <v>17</v>
      </c>
      <c r="C5" s="58" t="s">
        <v>11</v>
      </c>
      <c r="D5" s="51" t="s">
        <v>1</v>
      </c>
      <c r="E5" s="54" t="s">
        <v>13</v>
      </c>
      <c r="F5" s="55"/>
      <c r="G5" s="55"/>
      <c r="H5" s="60" t="s">
        <v>14</v>
      </c>
      <c r="I5" s="60"/>
      <c r="J5" s="60"/>
      <c r="K5" s="60"/>
      <c r="L5" s="60"/>
      <c r="M5" s="60"/>
      <c r="N5" s="60"/>
    </row>
    <row r="6" spans="1:18" ht="65.849999999999994" customHeight="1" x14ac:dyDescent="0.2">
      <c r="A6" s="52"/>
      <c r="B6" s="52"/>
      <c r="C6" s="59"/>
      <c r="D6" s="52"/>
      <c r="E6" s="56" t="s">
        <v>20</v>
      </c>
      <c r="F6" s="56" t="s">
        <v>25</v>
      </c>
      <c r="G6" s="56" t="s">
        <v>26</v>
      </c>
      <c r="H6" s="18" t="s">
        <v>9</v>
      </c>
      <c r="I6" s="35" t="s">
        <v>4</v>
      </c>
      <c r="J6" s="2" t="s">
        <v>2</v>
      </c>
      <c r="K6" s="3" t="s">
        <v>3</v>
      </c>
      <c r="L6" s="11" t="s">
        <v>6</v>
      </c>
      <c r="M6" s="61" t="s">
        <v>21</v>
      </c>
      <c r="N6" s="47" t="s">
        <v>22</v>
      </c>
    </row>
    <row r="7" spans="1:18" ht="82.5" customHeight="1" x14ac:dyDescent="0.2">
      <c r="A7" s="52"/>
      <c r="B7" s="52"/>
      <c r="C7" s="59"/>
      <c r="D7" s="52"/>
      <c r="E7" s="57"/>
      <c r="F7" s="57"/>
      <c r="G7" s="57"/>
      <c r="H7" s="19"/>
      <c r="I7" s="36" t="s">
        <v>15</v>
      </c>
      <c r="J7" s="4"/>
      <c r="K7" s="5"/>
      <c r="L7" s="5" t="s">
        <v>5</v>
      </c>
      <c r="M7" s="62"/>
      <c r="N7" s="48"/>
    </row>
    <row r="8" spans="1:18" ht="24" x14ac:dyDescent="0.2">
      <c r="A8" s="53"/>
      <c r="B8" s="53"/>
      <c r="C8" s="20" t="s">
        <v>12</v>
      </c>
      <c r="D8" s="53"/>
      <c r="E8" s="57"/>
      <c r="F8" s="57"/>
      <c r="G8" s="57"/>
      <c r="H8" s="19" t="s">
        <v>10</v>
      </c>
      <c r="I8" s="37" t="s">
        <v>16</v>
      </c>
      <c r="J8" s="6"/>
      <c r="K8" s="7"/>
      <c r="L8" s="7"/>
      <c r="M8" s="41" t="s">
        <v>24</v>
      </c>
      <c r="N8" s="39" t="s">
        <v>23</v>
      </c>
    </row>
    <row r="9" spans="1:18" s="15" customFormat="1" ht="94.5" customHeight="1" x14ac:dyDescent="0.25">
      <c r="A9" s="26">
        <v>1</v>
      </c>
      <c r="B9" s="28" t="s">
        <v>27</v>
      </c>
      <c r="C9" s="27">
        <v>1</v>
      </c>
      <c r="D9" s="27" t="s">
        <v>29</v>
      </c>
      <c r="E9" s="29">
        <v>12810</v>
      </c>
      <c r="F9" s="29">
        <v>18000</v>
      </c>
      <c r="G9" s="29">
        <v>14100</v>
      </c>
      <c r="H9" s="38">
        <f>AVERAGE(E9:G9)</f>
        <v>14970</v>
      </c>
      <c r="I9" s="29">
        <f>C9*H9</f>
        <v>14970</v>
      </c>
      <c r="J9" s="30">
        <f>STDEV(E9:G9)</f>
        <v>2702.1657980220239</v>
      </c>
      <c r="K9" s="31">
        <f>J9/H9*100</f>
        <v>18.050539732946049</v>
      </c>
      <c r="L9" s="31" t="s">
        <v>7</v>
      </c>
      <c r="M9" s="43">
        <f>E9</f>
        <v>12810</v>
      </c>
      <c r="N9" s="43">
        <f>M9*C9</f>
        <v>12810</v>
      </c>
    </row>
    <row r="10" spans="1:18" s="15" customFormat="1" ht="111.75" customHeight="1" x14ac:dyDescent="0.25">
      <c r="A10" s="26">
        <v>2</v>
      </c>
      <c r="B10" s="28" t="s">
        <v>28</v>
      </c>
      <c r="C10" s="27">
        <v>1</v>
      </c>
      <c r="D10" s="27" t="s">
        <v>29</v>
      </c>
      <c r="E10" s="29">
        <v>29890</v>
      </c>
      <c r="F10" s="29">
        <v>36000</v>
      </c>
      <c r="G10" s="29">
        <v>32000</v>
      </c>
      <c r="H10" s="38">
        <f>AVERAGE(E10:G10)</f>
        <v>32630</v>
      </c>
      <c r="I10" s="29">
        <f>C10*H10</f>
        <v>32630</v>
      </c>
      <c r="J10" s="30">
        <f>STDEV(E10:G10)</f>
        <v>3103.3369137107884</v>
      </c>
      <c r="K10" s="31">
        <f>J10/H10*100</f>
        <v>9.5106862203824338</v>
      </c>
      <c r="L10" s="31" t="s">
        <v>7</v>
      </c>
      <c r="M10" s="43">
        <f>E10</f>
        <v>29890</v>
      </c>
      <c r="N10" s="43">
        <f>M10*C10</f>
        <v>29890</v>
      </c>
    </row>
    <row r="11" spans="1:18" s="10" customFormat="1" ht="23.25" customHeight="1" x14ac:dyDescent="0.2">
      <c r="A11" s="24"/>
      <c r="B11" s="34" t="s">
        <v>8</v>
      </c>
      <c r="C11" s="32"/>
      <c r="D11" s="33"/>
      <c r="E11" s="32"/>
      <c r="F11" s="32"/>
      <c r="G11" s="32"/>
      <c r="H11" s="34"/>
      <c r="I11" s="32">
        <f>SUM(I9:I10)</f>
        <v>47600</v>
      </c>
      <c r="J11" s="34"/>
      <c r="K11" s="34"/>
      <c r="L11" s="33" t="str">
        <f>L9</f>
        <v>однородная</v>
      </c>
      <c r="M11" s="42"/>
      <c r="N11" s="40">
        <f>N9+N10</f>
        <v>42700</v>
      </c>
    </row>
    <row r="12" spans="1:18" ht="11.45" x14ac:dyDescent="0.25">
      <c r="A12" s="25"/>
      <c r="B12" s="9"/>
      <c r="H12" s="9"/>
      <c r="I12" s="9"/>
      <c r="J12" s="23"/>
      <c r="K12" s="9"/>
      <c r="L12" s="9"/>
      <c r="M12" s="9"/>
      <c r="N12" s="9"/>
    </row>
    <row r="13" spans="1:18" ht="81" customHeight="1" x14ac:dyDescent="0.2">
      <c r="A13" s="46" t="s">
        <v>30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4"/>
      <c r="P13" s="44"/>
      <c r="Q13" s="44"/>
      <c r="R13" s="44"/>
    </row>
    <row r="14" spans="1:18" x14ac:dyDescent="0.2">
      <c r="A14" s="25"/>
      <c r="B14" s="9"/>
      <c r="H14" s="9"/>
      <c r="I14" s="9"/>
      <c r="J14" s="23"/>
      <c r="K14" s="9"/>
      <c r="L14" s="9"/>
      <c r="M14" s="9"/>
      <c r="N14" s="9"/>
    </row>
    <row r="16" spans="1:18" ht="24.75" customHeight="1" x14ac:dyDescent="0.2">
      <c r="A16" s="49" t="s">
        <v>31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</row>
  </sheetData>
  <mergeCells count="15">
    <mergeCell ref="O13:R13"/>
    <mergeCell ref="A3:N3"/>
    <mergeCell ref="A13:N13"/>
    <mergeCell ref="N6:N7"/>
    <mergeCell ref="A16:L16"/>
    <mergeCell ref="A5:A8"/>
    <mergeCell ref="B5:B8"/>
    <mergeCell ref="D5:D8"/>
    <mergeCell ref="E5:G5"/>
    <mergeCell ref="E6:E8"/>
    <mergeCell ref="G6:G8"/>
    <mergeCell ref="C5:C7"/>
    <mergeCell ref="F6:F8"/>
    <mergeCell ref="H5:N5"/>
    <mergeCell ref="M6:M7"/>
  </mergeCells>
  <pageMargins left="0.39370078740157483" right="0.23622047244094491" top="0.35433070866141736" bottom="0.31496062992125984" header="0.23622047244094491" footer="0.31496062992125984"/>
  <pageSetup paperSize="9" scale="8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Услуги (ММЦП)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Баранник Е.А.</cp:lastModifiedBy>
  <cp:lastPrinted>2019-03-19T10:09:32Z</cp:lastPrinted>
  <dcterms:created xsi:type="dcterms:W3CDTF">2015-01-20T11:12:09Z</dcterms:created>
  <dcterms:modified xsi:type="dcterms:W3CDTF">2026-10-13T11:02:29Z</dcterms:modified>
</cp:coreProperties>
</file>