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НМЦК проектно-сметным методом" sheetId="2" state="hidden" r:id="rId4"/>
  </sheets>
  <definedNames>
    <definedName function="false" hidden="false" name="_xlfn.STDEV.S" vbProcedure="false">#NAME?</definedName>
    <definedName function="false" hidden="false" name="_xlfn_STDEV_S" vbProcedure="false">#N/A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<sst xmlns="http://schemas.openxmlformats.org/spreadsheetml/2006/main" count="56" uniqueCount="36">
  <si>
    <t xml:space="preserve">Обоснование начальной (максимальной) цены контракта на выполнение работ по настройке и адаптации информационной системы земельно-имущественного комплекса Тюменской области</t>
  </si>
  <si>
    <t xml:space="preserve">Основные характеристики объекта закупки</t>
  </si>
  <si>
    <t xml:space="preserve">Выполнение работ по настройке и адаптации информационной системы земельно-имущественного комплекса Тюменской области (Приложение №1 к Контракту)</t>
  </si>
  <si>
    <t xml:space="preserve">Используемый метод определения НМЦК с обоснованием:                                                                                            </t>
  </si>
  <si>
    <r>
      <rPr>
        <u val="single"/>
        <sz val="10"/>
        <rFont val="Times New Roman"/>
        <family val="0"/>
        <charset val="1"/>
      </rPr>
      <t xml:space="preserve">Метод сопоставимых рыночных цен (анализа рынка)
</t>
    </r>
    <r>
      <rPr>
        <sz val="10"/>
        <rFont val="Times New Roman"/>
        <family val="0"/>
        <charset val="1"/>
      </rPr>
      <t xml:space="preserve">В соответствии с ч.6 статьи 22 Федерального закона от 05.04.2013 №44-ФЗ «О контрактной системе в сфере закупок товаров, работ, услуг для обеспечения государственных и муниципальных нужд» (далее - Федеральный закон о контрактной системе) метод сопоставимых рыночных цен (анализа рынка) является приоритетным для определения и обоснования начальной (максимальной) цены контракта, заключаемого с единственным поставщиком (подрядчиком, исполнителем).
Начальная (максимальная) цена контракта определена методом сопоставимых рыночных цен в соответствии с требованиями статьи 22 Федерального закона от 05.04.2013 №44-ФЗ «О контрактной системе в сфере закупок товаров, работ, услуг для обеспечения государственных и муниципальных нужд», Методическими рекомендациями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утвержденными приказом Минэкономразвития России от 02.10.2013 №567 (далее - Методические рекомендации, утв приказом №567), Методическими рекомендациями по обоснованию и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Тюменской области, а также о рассмотрении и согласовании обоснованности расчета начальной (максимальной) цены контракта свыше 10 млн. рублей при закупках для обеспечения нужд Тюменской области, утвержденными распоряжением Правительства Тюменской области от 12.05.2014 №794-рп (далее - Методические рекомендации, утв РПТО №794-рп).
</t>
    </r>
  </si>
  <si>
    <t xml:space="preserve">Расчет НМЦК:                 </t>
  </si>
  <si>
    <r>
      <rPr>
        <sz val="10"/>
        <rFont val="Times New Roman"/>
        <family val="0"/>
        <charset val="1"/>
      </rPr>
      <t xml:space="preserve">1. Поиск ценовой информации в реестре контрактов, заключенных заказчиками, содержащейся в контрактах, которые исполнены и по которым не взыскивались неустойки (штрафы, пени) в связи с неисполнением или ненадлежащим исполнением обязательств, предусмотренных этими контрактами, в целях обеспечения требований п.1ч.18 статьи 22 Федерального закона о контрактной системе, в течение последних трех лет, был осуществлен в соответствии с Методическими рекомендациями, утв приказом №567, Методическими рекомендациями, утв РПТО №794-рп. Поиск ценовой информации был осуществлен по следующим критериям: 1. Законы = №44-ФЗ; 2. Дата заключения контракта = с 26.08.2023. 3. Этап закупки = Закупка завершена, Закупка прекращена; 4. ОКПД2 = 62.01.11.000 (Услуги по проектированию и разработке информационных технологий для прикладных задач и тестированию программного обеспечения). Согласно сведениям, содержащимся в реестре контрактов, объекты закупки по проектированию, разработке информационных технологий для прикладных задач и тестированию программного обеспечения отличаются от предмета закупки, в отношении которого требуется обоснование Н(М)ЦК в части технических характеристик информационных систем и объема работ, что свидетельствует о неоднородности объекту закупки. В связи с вышеуказанным, использование ценовой информации из реестра контрактов является нецелесообразным.
2. В Единой информационной системе на сайте www.zakupki.gov.ru размещен запрос №0167200002426000041 от 26.08.2026 о предоставлении ценовой информации. В результате поступило 2 (два) коммерческих предложения: вх. от 07.09.2026 №28819, от 07.09.2026 №28837. </t>
    </r>
    <r>
      <rPr>
        <sz val="10"/>
        <color rgb="FF000000"/>
        <rFont val="Times New Roman"/>
        <family val="1"/>
        <charset val="1"/>
      </rPr>
      <t xml:space="preserve">Далее </t>
    </r>
    <r>
      <rPr>
        <sz val="10"/>
        <rFont val="Times New Roman"/>
        <family val="1"/>
        <charset val="1"/>
      </rPr>
      <t xml:space="preserve">17.09.2026</t>
    </r>
    <r>
      <rPr>
        <sz val="10"/>
        <color rgb="FF000000"/>
        <rFont val="Times New Roman"/>
        <family val="1"/>
        <charset val="1"/>
      </rPr>
      <t xml:space="preserve"> Заказчиком был направлен письменный запрос с использованием электронной почты о предоставлении ценовой информации пяти</t>
    </r>
    <r>
      <rPr>
        <sz val="10"/>
        <color rgb="FFC00000"/>
        <rFont val="Times New Roman"/>
        <family val="1"/>
        <charset val="1"/>
      </rPr>
      <t xml:space="preserve"> </t>
    </r>
    <r>
      <rPr>
        <sz val="10"/>
        <rFont val="Times New Roman"/>
        <family val="1"/>
        <charset val="1"/>
      </rPr>
      <t xml:space="preserve">исполнителям</t>
    </r>
    <r>
      <rPr>
        <sz val="10"/>
        <color rgb="FF000000"/>
        <rFont val="Times New Roman"/>
        <family val="1"/>
        <charset val="1"/>
      </rPr>
      <t xml:space="preserve">, обладающим опытом оказания соответствующих </t>
    </r>
    <r>
      <rPr>
        <sz val="10"/>
        <rFont val="Times New Roman"/>
        <family val="1"/>
        <charset val="1"/>
      </rPr>
      <t xml:space="preserve">услуг</t>
    </r>
    <r>
      <rPr>
        <sz val="10"/>
        <color rgb="FFC00000"/>
        <rFont val="Times New Roman"/>
        <family val="1"/>
        <charset val="1"/>
      </rPr>
      <t xml:space="preserve">,</t>
    </r>
    <r>
      <rPr>
        <sz val="10"/>
        <color rgb="FF000000"/>
        <rFont val="Times New Roman"/>
        <family val="1"/>
        <charset val="1"/>
      </rPr>
      <t xml:space="preserve"> информация о которых имеется в свободном доступе в сети «Интернет», на который получен один ответ (вх. От 21.09.2026 №30466).</t>
    </r>
    <r>
      <rPr>
        <sz val="10"/>
        <rFont val="Times New Roman"/>
        <family val="0"/>
        <charset val="1"/>
      </rPr>
      <t xml:space="preserve"> Коэффициент вариации не превышает 30%, что свидетельствует об однородности совокупности значений, используемых в расчете. В соответствии с пунктом 1.6. Методических рекомендаций, утв РПТО №794-рп, для обоснования начальной (максимальной) цены контракта используется наименьшее значение цены.
Цена Контракта включает в себя расходы и затраты, связанные с выполнением Работ, а также другие расходы, налоги и сборы, установленные действующим законодательством Российской Федерации (в т.ч. НДС в случаях, установленных Налоговым кодексом Российской Федерации). В результате проведения анализа рынка начальная (максимальная) цена контракта составляет</t>
    </r>
    <r>
      <rPr>
        <b val="true"/>
        <sz val="10"/>
        <rFont val="Times New Roman"/>
        <family val="0"/>
        <charset val="1"/>
      </rPr>
      <t xml:space="preserve"> 4 113 000  рублей 00 копеек.</t>
    </r>
  </si>
  <si>
    <t xml:space="preserve">№ п/п</t>
  </si>
  <si>
    <t xml:space="preserve">Объект закупки</t>
  </si>
  <si>
    <t xml:space="preserve">Ед.изм.</t>
  </si>
  <si>
    <t xml:space="preserve">Количество (объем)</t>
  </si>
  <si>
    <t xml:space="preserve">Стоимость работ, руб.</t>
  </si>
  <si>
    <t xml:space="preserve">Коэффициент вариации цены (%)</t>
  </si>
  <si>
    <t xml:space="preserve">Средняя арифметическая величина цены услуги, руб.  </t>
  </si>
  <si>
    <r>
      <rPr>
        <b val="true"/>
        <sz val="9"/>
        <rFont val="Times New Roman"/>
        <family val="0"/>
        <charset val="1"/>
      </rPr>
      <t xml:space="preserve">НМЦК, руб (в</t>
    </r>
    <r>
      <rPr>
        <b val="true"/>
        <sz val="10"/>
        <rFont val="Times New Roman"/>
        <family val="0"/>
        <charset val="1"/>
      </rPr>
      <t xml:space="preserve"> соответствии с пунктом 1.6. Методических рекомендаций, утв РПТО №794-рп</t>
    </r>
    <r>
      <rPr>
        <b val="true"/>
        <sz val="9"/>
        <rFont val="Times New Roman"/>
        <family val="0"/>
        <charset val="1"/>
      </rPr>
      <t xml:space="preserve">)</t>
    </r>
  </si>
  <si>
    <t xml:space="preserve">Вх. от 07.09.2026 №28819</t>
  </si>
  <si>
    <t xml:space="preserve">Вх. от 07.09.2026 №28837</t>
  </si>
  <si>
    <t xml:space="preserve">Вх. от 21.09.2026 №30466</t>
  </si>
  <si>
    <t xml:space="preserve">Разработка функционала по управлению системами координат в модулях «Картографический фонд» и «Картографический навигатор» «ЗИК ТО-web»</t>
  </si>
  <si>
    <t xml:space="preserve">усл.ед</t>
  </si>
  <si>
    <t xml:space="preserve">Техническая и информационная поддержка МИП ИС «ЗИК ТО», конфигураций муниципальных информационных подсистем «ИС «ЗИК ТО-web»</t>
  </si>
  <si>
    <t xml:space="preserve">мес</t>
  </si>
  <si>
    <t xml:space="preserve">Итого, руб.</t>
  </si>
  <si>
    <t xml:space="preserve">Расчет цены этапов исполнения контракта</t>
  </si>
  <si>
    <t xml:space="preserve">Этап</t>
  </si>
  <si>
    <t xml:space="preserve">Цена, руб</t>
  </si>
  <si>
    <t xml:space="preserve">Коэффициент вариации цены этапа (%)</t>
  </si>
  <si>
    <t xml:space="preserve">Средняя арифметическая величина цены этапа, руб.</t>
  </si>
  <si>
    <t xml:space="preserve">Цена этапа исполнения контракта, руб.</t>
  </si>
  <si>
    <t xml:space="preserve">Этап №1</t>
  </si>
  <si>
    <t xml:space="preserve">Этап №2</t>
  </si>
  <si>
    <t xml:space="preserve">Этап №3</t>
  </si>
  <si>
    <t xml:space="preserve">Этап №4</t>
  </si>
  <si>
    <t xml:space="preserve">Этап №5</t>
  </si>
  <si>
    <t xml:space="preserve">Дата подготовки обоснования НМЦК: 22.09.2026</t>
  </si>
  <si>
    <t xml:space="preserve">Работник контрактной службы:
Главный специалист отдела
государственных закупок
________________/Е.В. Мухаметшина /
(подпись/расшифровка подписи)
"__" ______________ 20__ г.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</si>
</sst>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\ [$руб.-419];[RED]\-#,##0.00\ [$руб.-419]"/>
    <numFmt numFmtId="166" formatCode="#,##0.00"/>
    <numFmt numFmtId="167" formatCode="0.00"/>
    <numFmt numFmtId="168" formatCode="dd\.mm\.yyyy"/>
  </numFmts>
  <fonts count="30">
    <font>
      <sz val="11"/>
      <color theme="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FFFFFF"/>
      <name val="Calibri"/>
      <family val="0"/>
      <charset val="1"/>
    </font>
    <font>
      <b val="true"/>
      <sz val="10"/>
      <name val="Calibri"/>
      <family val="0"/>
      <charset val="1"/>
    </font>
    <font>
      <sz val="10"/>
      <color rgb="FFFF000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i val="true"/>
      <sz val="10"/>
      <color rgb="FF808080"/>
      <name val="Calibri"/>
      <family val="0"/>
      <charset val="1"/>
    </font>
    <font>
      <sz val="10"/>
      <color rgb="FF008000"/>
      <name val="Calibri"/>
      <family val="0"/>
      <charset val="1"/>
    </font>
    <font>
      <sz val="18"/>
      <name val="Calibri"/>
      <family val="0"/>
      <charset val="1"/>
    </font>
    <font>
      <sz val="12"/>
      <name val="Calibri"/>
      <family val="0"/>
      <charset val="1"/>
    </font>
    <font>
      <b val="true"/>
      <i val="true"/>
      <sz val="16"/>
      <name val="Calibri"/>
      <family val="0"/>
      <charset val="1"/>
    </font>
    <font>
      <u val="single"/>
      <sz val="10"/>
      <color rgb="FF0000FF"/>
      <name val="Calibri"/>
      <family val="0"/>
      <charset val="1"/>
    </font>
    <font>
      <sz val="10"/>
      <color rgb="FF993300"/>
      <name val="Calibri"/>
      <family val="0"/>
      <charset val="1"/>
    </font>
    <font>
      <sz val="10"/>
      <color rgb="FF333333"/>
      <name val="Calibri"/>
      <family val="0"/>
      <charset val="1"/>
    </font>
    <font>
      <b val="true"/>
      <i val="true"/>
      <u val="single"/>
      <sz val="11"/>
      <name val="Calibri"/>
      <family val="0"/>
      <charset val="1"/>
    </font>
    <font>
      <sz val="11"/>
      <name val="Times New Roman"/>
      <family val="0"/>
      <charset val="1"/>
    </font>
    <font>
      <sz val="11"/>
      <name val="Times New Roman"/>
      <family val="1"/>
      <charset val="1"/>
    </font>
    <font>
      <sz val="10"/>
      <name val="Times New Roman"/>
      <family val="0"/>
      <charset val="1"/>
    </font>
    <font>
      <sz val="10"/>
      <name val="Times New Roman"/>
      <family val="1"/>
      <charset val="1"/>
    </font>
    <font>
      <u val="single"/>
      <sz val="10"/>
      <name val="Times New Roman"/>
      <family val="0"/>
      <charset val="1"/>
    </font>
    <font>
      <sz val="10"/>
      <color rgb="FF000000"/>
      <name val="Times New Roman"/>
      <family val="1"/>
      <charset val="1"/>
    </font>
    <font>
      <sz val="10"/>
      <color rgb="FFC00000"/>
      <name val="Times New Roman"/>
      <family val="1"/>
      <charset val="1"/>
    </font>
    <font>
      <b val="true"/>
      <sz val="10"/>
      <name val="Times New Roman"/>
      <family val="0"/>
      <charset val="1"/>
    </font>
    <font>
      <b val="true"/>
      <sz val="10"/>
      <name val="Times New Roman"/>
      <family val="0"/>
      <charset val="204"/>
    </font>
    <font>
      <b val="true"/>
      <sz val="9"/>
      <name val="Times New Roman"/>
      <family val="0"/>
      <charset val="1"/>
    </font>
    <font>
      <sz val="9"/>
      <name val="Arial"/>
      <family val="0"/>
      <charset val="1"/>
    </font>
    <font>
      <sz val="10"/>
      <color rgb="FF000000"/>
      <name val="Times New Roman"/>
      <family val="1"/>
      <charset val="204"/>
    </font>
    <font>
      <sz val="10"/>
      <color rgb="FF00000A"/>
      <name val="Times New Roman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00000A"/>
        <bgColor rgb="FF000000"/>
      </patternFill>
    </fill>
    <fill>
      <patternFill patternType="solid">
        <fgColor rgb="FF808080"/>
        <bgColor rgb="FF969696"/>
      </patternFill>
    </fill>
    <fill>
      <patternFill patternType="solid">
        <fgColor rgb="FFC0C0C0"/>
        <bgColor rgb="FFD9D9D9"/>
      </patternFill>
    </fill>
    <fill>
      <patternFill patternType="solid">
        <fgColor rgb="FFFF8080"/>
        <bgColor rgb="FFFF99CC"/>
      </patternFill>
    </fill>
    <fill>
      <patternFill patternType="solid">
        <fgColor rgb="FFFF0000"/>
        <bgColor rgb="FFC00000"/>
      </patternFill>
    </fill>
    <fill>
      <patternFill patternType="solid">
        <fgColor rgb="FFCCFFCC"/>
        <bgColor rgb="FFDDE8CB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EEEEEE"/>
        <bgColor rgb="FFDDE8CB"/>
      </patternFill>
    </fill>
    <fill>
      <patternFill patternType="solid">
        <fgColor rgb="FFDDE8CB"/>
        <bgColor rgb="FFD9D9D9"/>
      </patternFill>
    </fill>
    <fill>
      <patternFill patternType="solid">
        <fgColor theme="0" tint="-0.15"/>
        <bgColor rgb="FFDDE8CB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4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19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0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1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9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24" fillId="9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9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4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4" fillId="9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6" fillId="1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8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9" fillId="9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9" fillId="11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9" fillId="1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9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4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24" fillId="10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9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6" fontId="2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24" fillId="12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24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25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2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19" fillId="1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8" fontId="1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2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1" xfId="20"/>
    <cellStyle name="Accent 2 1" xfId="21"/>
    <cellStyle name="Accent 3 1" xfId="22"/>
    <cellStyle name="Accent 4" xfId="23"/>
    <cellStyle name="Bad 1" xfId="24"/>
    <cellStyle name="Error 1" xfId="25"/>
    <cellStyle name="Footnote 1" xfId="26"/>
    <cellStyle name="Good 1" xfId="27"/>
    <cellStyle name="Heading 1 1" xfId="28"/>
    <cellStyle name="Heading 2 1" xfId="29"/>
    <cellStyle name="Heading 3" xfId="30"/>
    <cellStyle name="Hyperlink 1" xfId="31"/>
    <cellStyle name="Neutral 1" xfId="32"/>
    <cellStyle name="Note 1" xfId="33"/>
    <cellStyle name="Status 1" xfId="34"/>
    <cellStyle name="Text 1" xfId="35"/>
    <cellStyle name="Warning 1" xfId="36"/>
    <cellStyle name="Заголовок 1 1" xfId="37"/>
    <cellStyle name="Результат 1" xfId="38"/>
    <cellStyle name="Результат2" xfId="3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EEEEE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E8C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2"/>
  <sheetViews>
    <sheetView showFormulas="false" showGridLines="true" showRowColHeaders="true" showZeros="true" rightToLeft="false" tabSelected="true" showOutlineSymbols="true" defaultGridColor="true" view="normal" topLeftCell="A4" colorId="64" zoomScale="120" zoomScaleNormal="120" zoomScalePageLayoutView="100" workbookViewId="0">
      <selection pane="topLeft" activeCell="D6" activeCellId="0" sqref="D6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6.52"/>
    <col collapsed="false" customWidth="true" hidden="false" outlineLevel="0" max="2" min="2" style="1" width="17.24"/>
    <col collapsed="false" customWidth="true" hidden="false" outlineLevel="0" max="3" min="3" style="1" width="9.14"/>
    <col collapsed="false" customWidth="true" hidden="false" outlineLevel="0" max="4" min="4" style="1" width="8.38"/>
    <col collapsed="false" customWidth="true" hidden="false" outlineLevel="0" max="5" min="5" style="1" width="11.24"/>
    <col collapsed="false" customWidth="true" hidden="false" outlineLevel="0" max="6" min="6" style="1" width="19.93"/>
    <col collapsed="false" customWidth="true" hidden="false" outlineLevel="0" max="7" min="7" style="1" width="19.67"/>
    <col collapsed="false" customWidth="true" hidden="false" outlineLevel="0" max="9" min="8" style="1" width="17.24"/>
    <col collapsed="false" customWidth="true" hidden="false" outlineLevel="0" max="10" min="10" style="1" width="19.67"/>
    <col collapsed="false" customWidth="true" hidden="false" outlineLevel="0" max="11" min="11" style="1" width="16.92"/>
    <col collapsed="false" customWidth="true" hidden="false" outlineLevel="0" max="12" min="12" style="1" width="11.96"/>
    <col collapsed="false" customWidth="true" hidden="false" outlineLevel="0" max="16" min="13" style="1" width="8.95"/>
    <col collapsed="false" customWidth="true" hidden="false" outlineLevel="0" max="257" min="17" style="2" width="8.52"/>
  </cols>
  <sheetData>
    <row r="1" customFormat="false" ht="27.6" hidden="false" customHeight="true" outlineLevel="0" collapsed="false">
      <c r="A1" s="3"/>
      <c r="B1" s="3"/>
      <c r="C1" s="3"/>
      <c r="D1" s="3"/>
      <c r="E1" s="3"/>
      <c r="F1" s="3"/>
      <c r="G1" s="3"/>
      <c r="H1" s="3"/>
      <c r="I1" s="4"/>
      <c r="J1" s="4"/>
      <c r="K1" s="4"/>
    </row>
    <row r="2" customFormat="false" ht="34.2" hidden="false" customHeight="true" outlineLevel="0" collapsed="false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customFormat="false" ht="23.25" hidden="false" customHeight="true" outlineLevel="0" collapsed="false">
      <c r="A3" s="6"/>
      <c r="B3" s="6"/>
      <c r="C3" s="6"/>
      <c r="D3" s="6"/>
      <c r="E3" s="6"/>
      <c r="F3" s="6"/>
      <c r="G3" s="6"/>
      <c r="H3" s="6"/>
      <c r="I3" s="6"/>
      <c r="J3" s="6"/>
      <c r="K3" s="7"/>
    </row>
    <row r="4" customFormat="false" ht="23.6" hidden="false" customHeight="true" outlineLevel="0" collapsed="false">
      <c r="A4" s="8" t="s">
        <v>1</v>
      </c>
      <c r="B4" s="8"/>
      <c r="C4" s="8"/>
      <c r="D4" s="9" t="s">
        <v>2</v>
      </c>
      <c r="E4" s="9"/>
      <c r="F4" s="9"/>
      <c r="G4" s="9"/>
      <c r="H4" s="9"/>
      <c r="I4" s="9"/>
      <c r="J4" s="9"/>
      <c r="K4" s="9"/>
    </row>
    <row r="5" customFormat="false" ht="180.3" hidden="false" customHeight="true" outlineLevel="0" collapsed="false">
      <c r="A5" s="8" t="s">
        <v>3</v>
      </c>
      <c r="B5" s="8"/>
      <c r="C5" s="8"/>
      <c r="D5" s="10" t="s">
        <v>4</v>
      </c>
      <c r="E5" s="10"/>
      <c r="F5" s="10"/>
      <c r="G5" s="10"/>
      <c r="H5" s="10"/>
      <c r="I5" s="10"/>
      <c r="J5" s="10"/>
      <c r="K5" s="10"/>
    </row>
    <row r="6" customFormat="false" ht="226.95" hidden="false" customHeight="true" outlineLevel="0" collapsed="false">
      <c r="A6" s="8" t="s">
        <v>5</v>
      </c>
      <c r="B6" s="8"/>
      <c r="C6" s="8"/>
      <c r="D6" s="11" t="s">
        <v>6</v>
      </c>
      <c r="E6" s="11"/>
      <c r="F6" s="11"/>
      <c r="G6" s="11"/>
      <c r="H6" s="11"/>
      <c r="I6" s="11"/>
      <c r="J6" s="11"/>
      <c r="K6" s="11"/>
    </row>
    <row r="7" customFormat="false" ht="19.5" hidden="false" customHeight="true" outlineLevel="0" collapsed="false">
      <c r="A7" s="6"/>
      <c r="B7" s="6"/>
      <c r="C7" s="6"/>
      <c r="D7" s="6"/>
      <c r="E7" s="6"/>
      <c r="F7" s="6"/>
      <c r="G7" s="6"/>
      <c r="H7" s="6"/>
      <c r="I7" s="6"/>
      <c r="J7" s="6"/>
      <c r="K7" s="7"/>
    </row>
    <row r="8" customFormat="false" ht="25.5" hidden="false" customHeight="true" outlineLevel="0" collapsed="false">
      <c r="A8" s="12" t="s">
        <v>7</v>
      </c>
      <c r="B8" s="13" t="s">
        <v>8</v>
      </c>
      <c r="C8" s="13"/>
      <c r="D8" s="13" t="s">
        <v>9</v>
      </c>
      <c r="E8" s="13" t="s">
        <v>10</v>
      </c>
      <c r="F8" s="14" t="s">
        <v>11</v>
      </c>
      <c r="G8" s="14" t="s">
        <v>11</v>
      </c>
      <c r="H8" s="15" t="s">
        <v>11</v>
      </c>
      <c r="I8" s="16" t="s">
        <v>12</v>
      </c>
      <c r="J8" s="17" t="s">
        <v>13</v>
      </c>
      <c r="K8" s="18" t="s">
        <v>14</v>
      </c>
      <c r="L8" s="19"/>
    </row>
    <row r="9" customFormat="false" ht="13.8" hidden="false" customHeight="false" outlineLevel="0" collapsed="false">
      <c r="A9" s="12"/>
      <c r="B9" s="13"/>
      <c r="C9" s="13"/>
      <c r="D9" s="13"/>
      <c r="E9" s="13"/>
      <c r="F9" s="14"/>
      <c r="G9" s="14"/>
      <c r="H9" s="14"/>
      <c r="I9" s="16"/>
      <c r="J9" s="17"/>
      <c r="K9" s="18"/>
    </row>
    <row r="10" customFormat="false" ht="27.95" hidden="false" customHeight="true" outlineLevel="0" collapsed="false">
      <c r="A10" s="12"/>
      <c r="B10" s="13"/>
      <c r="C10" s="13"/>
      <c r="D10" s="13"/>
      <c r="E10" s="13"/>
      <c r="F10" s="14" t="s">
        <v>15</v>
      </c>
      <c r="G10" s="14" t="s">
        <v>16</v>
      </c>
      <c r="H10" s="15" t="s">
        <v>17</v>
      </c>
      <c r="I10" s="16"/>
      <c r="J10" s="17"/>
      <c r="K10" s="18"/>
    </row>
    <row r="11" customFormat="false" ht="68.4" hidden="false" customHeight="true" outlineLevel="0" collapsed="false">
      <c r="A11" s="20" t="n">
        <v>1</v>
      </c>
      <c r="B11" s="21" t="s">
        <v>18</v>
      </c>
      <c r="C11" s="21"/>
      <c r="D11" s="22" t="s">
        <v>19</v>
      </c>
      <c r="E11" s="23" t="n">
        <v>1</v>
      </c>
      <c r="F11" s="24" t="n">
        <v>153000</v>
      </c>
      <c r="G11" s="25" t="n">
        <v>160000</v>
      </c>
      <c r="H11" s="25" t="n">
        <v>185000</v>
      </c>
      <c r="I11" s="25" t="n">
        <f aca="false">_xlfn.STDEV.S(F11:H11)/J11*100</f>
        <v>16.1239014452979</v>
      </c>
      <c r="J11" s="25" t="n">
        <f aca="false">SUM(F11:G11)/3</f>
        <v>104333.333333333</v>
      </c>
      <c r="K11" s="26" t="n">
        <f aca="false">E11*F11</f>
        <v>153000</v>
      </c>
    </row>
    <row r="12" customFormat="false" ht="67.75" hidden="false" customHeight="true" outlineLevel="0" collapsed="false">
      <c r="A12" s="20" t="n">
        <v>2</v>
      </c>
      <c r="B12" s="27" t="s">
        <v>20</v>
      </c>
      <c r="C12" s="27"/>
      <c r="D12" s="22" t="s">
        <v>21</v>
      </c>
      <c r="E12" s="23" t="n">
        <v>12</v>
      </c>
      <c r="F12" s="24" t="n">
        <v>330000</v>
      </c>
      <c r="G12" s="25" t="n">
        <v>350000</v>
      </c>
      <c r="H12" s="25" t="n">
        <v>385000</v>
      </c>
      <c r="I12" s="25" t="n">
        <f aca="false">_xlfn.STDEV.S(F12:H12)/J12*100</f>
        <v>12.2818331533015</v>
      </c>
      <c r="J12" s="25" t="n">
        <f aca="false">SUM(F12:G12)/3</f>
        <v>226666.666666667</v>
      </c>
      <c r="K12" s="26" t="n">
        <f aca="false">E12*F12</f>
        <v>3960000</v>
      </c>
    </row>
    <row r="13" customFormat="false" ht="15.75" hidden="false" customHeight="true" outlineLevel="0" collapsed="false">
      <c r="A13" s="28" t="s">
        <v>22</v>
      </c>
      <c r="B13" s="28"/>
      <c r="C13" s="28"/>
      <c r="D13" s="28"/>
      <c r="E13" s="28"/>
      <c r="F13" s="28"/>
      <c r="G13" s="28"/>
      <c r="H13" s="28"/>
      <c r="I13" s="28"/>
      <c r="J13" s="28"/>
      <c r="K13" s="29" t="n">
        <f aca="false">SUM(K11:K12)</f>
        <v>4113000</v>
      </c>
    </row>
    <row r="14" customFormat="false" ht="15" hidden="false" customHeight="false" outlineLevel="0" collapsed="false">
      <c r="A14" s="7"/>
      <c r="B14" s="7"/>
      <c r="C14" s="7"/>
      <c r="D14" s="7"/>
      <c r="E14" s="7"/>
      <c r="F14" s="30"/>
      <c r="G14" s="30"/>
      <c r="H14" s="30"/>
      <c r="I14" s="30"/>
      <c r="J14" s="30"/>
      <c r="K14" s="31"/>
    </row>
    <row r="15" customFormat="false" ht="15" hidden="false" customHeight="true" outlineLevel="0" collapsed="false">
      <c r="A15" s="32" t="s">
        <v>23</v>
      </c>
      <c r="B15" s="32"/>
      <c r="C15" s="32"/>
      <c r="D15" s="32"/>
      <c r="E15" s="32"/>
      <c r="F15" s="30"/>
      <c r="G15" s="30"/>
      <c r="H15" s="30"/>
      <c r="I15" s="30"/>
      <c r="J15" s="30"/>
      <c r="K15" s="31"/>
    </row>
    <row r="16" customFormat="false" ht="13.8" hidden="false" customHeight="true" outlineLevel="0" collapsed="false">
      <c r="A16" s="14" t="s">
        <v>24</v>
      </c>
      <c r="B16" s="14" t="s">
        <v>8</v>
      </c>
      <c r="C16" s="14"/>
      <c r="D16" s="14" t="s">
        <v>9</v>
      </c>
      <c r="E16" s="14" t="s">
        <v>10</v>
      </c>
      <c r="F16" s="33" t="s">
        <v>25</v>
      </c>
      <c r="G16" s="33" t="s">
        <v>25</v>
      </c>
      <c r="H16" s="34" t="s">
        <v>25</v>
      </c>
      <c r="I16" s="35" t="s">
        <v>26</v>
      </c>
      <c r="J16" s="35" t="s">
        <v>27</v>
      </c>
      <c r="K16" s="35" t="s">
        <v>28</v>
      </c>
    </row>
    <row r="17" customFormat="false" ht="29.25" hidden="false" customHeight="true" outlineLevel="0" collapsed="false">
      <c r="A17" s="14"/>
      <c r="B17" s="14"/>
      <c r="C17" s="14"/>
      <c r="D17" s="14"/>
      <c r="E17" s="14"/>
      <c r="F17" s="14" t="s">
        <v>15</v>
      </c>
      <c r="G17" s="14" t="s">
        <v>16</v>
      </c>
      <c r="H17" s="15" t="s">
        <v>16</v>
      </c>
      <c r="I17" s="35"/>
      <c r="J17" s="35"/>
      <c r="K17" s="35"/>
    </row>
    <row r="18" customFormat="false" ht="70.85" hidden="false" customHeight="true" outlineLevel="0" collapsed="false">
      <c r="A18" s="14" t="s">
        <v>29</v>
      </c>
      <c r="B18" s="36" t="s">
        <v>18</v>
      </c>
      <c r="C18" s="36"/>
      <c r="D18" s="22" t="s">
        <v>19</v>
      </c>
      <c r="E18" s="23" t="n">
        <v>1</v>
      </c>
      <c r="F18" s="37" t="n">
        <v>153000</v>
      </c>
      <c r="G18" s="25" t="n">
        <v>160000</v>
      </c>
      <c r="H18" s="25" t="n">
        <v>185000</v>
      </c>
      <c r="I18" s="25" t="n">
        <f aca="false">_xlfn.STDEV.S(F18:H18)/J18*100</f>
        <v>16.1239014452979</v>
      </c>
      <c r="J18" s="25" t="n">
        <f aca="false">SUM(F18:G18)/3</f>
        <v>104333.333333333</v>
      </c>
      <c r="K18" s="35" t="n">
        <f aca="false">F18</f>
        <v>153000</v>
      </c>
    </row>
    <row r="19" customFormat="false" ht="64.65" hidden="false" customHeight="true" outlineLevel="0" collapsed="false">
      <c r="A19" s="14" t="s">
        <v>30</v>
      </c>
      <c r="B19" s="36" t="s">
        <v>20</v>
      </c>
      <c r="C19" s="36"/>
      <c r="D19" s="22" t="s">
        <v>21</v>
      </c>
      <c r="E19" s="23" t="n">
        <v>4</v>
      </c>
      <c r="F19" s="37" t="n">
        <f aca="false">F12*E19</f>
        <v>1320000</v>
      </c>
      <c r="G19" s="25" t="n">
        <f aca="false">G12*E19</f>
        <v>1400000</v>
      </c>
      <c r="H19" s="25" t="n">
        <v>1540000</v>
      </c>
      <c r="I19" s="25" t="n">
        <f aca="false">_xlfn.STDEV.S(F19:H19)/J19*100</f>
        <v>12.2818331533015</v>
      </c>
      <c r="J19" s="25" t="n">
        <f aca="false">SUM(F19:G19)/3</f>
        <v>906666.666666667</v>
      </c>
      <c r="K19" s="35" t="n">
        <f aca="false">F19</f>
        <v>1320000</v>
      </c>
    </row>
    <row r="20" customFormat="false" ht="64.65" hidden="false" customHeight="true" outlineLevel="0" collapsed="false">
      <c r="A20" s="14" t="s">
        <v>31</v>
      </c>
      <c r="B20" s="36" t="s">
        <v>20</v>
      </c>
      <c r="C20" s="36"/>
      <c r="D20" s="22" t="s">
        <v>21</v>
      </c>
      <c r="E20" s="23" t="n">
        <v>3</v>
      </c>
      <c r="F20" s="37" t="n">
        <f aca="false">F12*E20</f>
        <v>990000</v>
      </c>
      <c r="G20" s="25" t="n">
        <f aca="false">G12*E20</f>
        <v>1050000</v>
      </c>
      <c r="H20" s="25" t="n">
        <v>1155000</v>
      </c>
      <c r="I20" s="25" t="n">
        <f aca="false">_xlfn.STDEV.S(F20:H20)/J20*100</f>
        <v>12.2818331533015</v>
      </c>
      <c r="J20" s="25" t="n">
        <f aca="false">SUM(F20:G20)/3</f>
        <v>680000</v>
      </c>
      <c r="K20" s="35" t="n">
        <f aca="false">F20</f>
        <v>990000</v>
      </c>
    </row>
    <row r="21" customFormat="false" ht="64.65" hidden="false" customHeight="true" outlineLevel="0" collapsed="false">
      <c r="A21" s="14" t="s">
        <v>32</v>
      </c>
      <c r="B21" s="36" t="s">
        <v>20</v>
      </c>
      <c r="C21" s="36"/>
      <c r="D21" s="22" t="s">
        <v>21</v>
      </c>
      <c r="E21" s="23" t="n">
        <v>3</v>
      </c>
      <c r="F21" s="37" t="n">
        <f aca="false">F12*E21</f>
        <v>990000</v>
      </c>
      <c r="G21" s="25" t="n">
        <f aca="false">G12*E21</f>
        <v>1050000</v>
      </c>
      <c r="H21" s="25" t="n">
        <v>1155000</v>
      </c>
      <c r="I21" s="25" t="n">
        <f aca="false">_xlfn.STDEV.S(F21:H21)/J21*100</f>
        <v>12.2818331533015</v>
      </c>
      <c r="J21" s="25" t="n">
        <f aca="false">SUM(F21:G21)/3</f>
        <v>680000</v>
      </c>
      <c r="K21" s="35" t="n">
        <f aca="false">F21</f>
        <v>990000</v>
      </c>
    </row>
    <row r="22" customFormat="false" ht="64.65" hidden="false" customHeight="true" outlineLevel="0" collapsed="false">
      <c r="A22" s="14" t="s">
        <v>33</v>
      </c>
      <c r="B22" s="36" t="s">
        <v>20</v>
      </c>
      <c r="C22" s="36"/>
      <c r="D22" s="22" t="s">
        <v>21</v>
      </c>
      <c r="E22" s="23" t="n">
        <v>2</v>
      </c>
      <c r="F22" s="37" t="n">
        <f aca="false">F12*E22</f>
        <v>660000</v>
      </c>
      <c r="G22" s="25" t="n">
        <f aca="false">G12*E22</f>
        <v>700000</v>
      </c>
      <c r="H22" s="25" t="n">
        <v>770000</v>
      </c>
      <c r="I22" s="25" t="n">
        <f aca="false">_xlfn.STDEV.S(F22:H22)/J22*100</f>
        <v>12.2818331533015</v>
      </c>
      <c r="J22" s="25" t="n">
        <f aca="false">SUM(F22:G22)/3</f>
        <v>453333.333333333</v>
      </c>
      <c r="K22" s="35" t="n">
        <f aca="false">F22</f>
        <v>660000</v>
      </c>
    </row>
    <row r="23" customFormat="false" ht="13.8" hidden="false" customHeight="false" outlineLevel="0" collapsed="false">
      <c r="A23" s="7"/>
      <c r="B23" s="7"/>
      <c r="C23" s="7"/>
      <c r="D23" s="7"/>
      <c r="E23" s="7"/>
      <c r="F23" s="30"/>
      <c r="G23" s="30"/>
      <c r="H23" s="30"/>
      <c r="I23" s="30"/>
      <c r="J23" s="30"/>
      <c r="K23" s="31"/>
    </row>
    <row r="24" customFormat="false" ht="13.8" hidden="false" customHeight="false" outlineLevel="0" collapsed="false">
      <c r="A24" s="38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customFormat="false" ht="13.8" hidden="false" customHeight="false" outlineLevel="0" collapsed="false">
      <c r="A25" s="39" t="s">
        <v>34</v>
      </c>
      <c r="B25" s="40"/>
      <c r="C25" s="40"/>
      <c r="D25" s="41"/>
      <c r="E25" s="40"/>
      <c r="F25" s="7"/>
      <c r="G25" s="7"/>
      <c r="H25" s="7"/>
      <c r="I25" s="7"/>
      <c r="J25" s="7"/>
      <c r="K25" s="7"/>
    </row>
    <row r="26" customFormat="false" ht="15" hidden="false" customHeight="true" outlineLevel="0" collapsed="false">
      <c r="A26" s="42" t="s">
        <v>35</v>
      </c>
      <c r="B26" s="42"/>
      <c r="C26" s="42"/>
      <c r="D26" s="42"/>
      <c r="E26" s="42"/>
      <c r="F26" s="7"/>
      <c r="G26" s="7"/>
      <c r="H26" s="7"/>
      <c r="I26" s="7"/>
      <c r="J26" s="7"/>
      <c r="K26" s="7"/>
    </row>
    <row r="27" customFormat="false" ht="13.8" hidden="false" customHeight="false" outlineLevel="0" collapsed="false">
      <c r="A27" s="42"/>
      <c r="B27" s="42"/>
      <c r="C27" s="42"/>
      <c r="D27" s="42"/>
      <c r="E27" s="42"/>
      <c r="F27" s="7"/>
      <c r="G27" s="7"/>
      <c r="H27" s="7"/>
      <c r="I27" s="7"/>
      <c r="J27" s="7"/>
      <c r="K27" s="7"/>
    </row>
    <row r="28" customFormat="false" ht="13.8" hidden="false" customHeight="false" outlineLevel="0" collapsed="false">
      <c r="A28" s="42"/>
      <c r="B28" s="42"/>
      <c r="C28" s="42"/>
      <c r="D28" s="42"/>
      <c r="E28" s="42"/>
      <c r="F28" s="7"/>
      <c r="G28" s="7"/>
      <c r="H28" s="7"/>
      <c r="I28" s="7"/>
      <c r="J28" s="7"/>
      <c r="K28" s="7"/>
    </row>
    <row r="29" customFormat="false" ht="13.8" hidden="false" customHeight="false" outlineLevel="0" collapsed="false">
      <c r="A29" s="42"/>
      <c r="B29" s="42"/>
      <c r="C29" s="42"/>
      <c r="D29" s="42"/>
      <c r="E29" s="42"/>
      <c r="F29" s="7"/>
      <c r="G29" s="7"/>
      <c r="H29" s="7"/>
      <c r="I29" s="7"/>
      <c r="J29" s="7"/>
      <c r="K29" s="7"/>
    </row>
    <row r="30" customFormat="false" ht="13.8" hidden="false" customHeight="false" outlineLevel="0" collapsed="false">
      <c r="A30" s="42"/>
      <c r="B30" s="42"/>
      <c r="C30" s="42"/>
      <c r="D30" s="42"/>
      <c r="E30" s="42"/>
    </row>
    <row r="31" customFormat="false" ht="13.8" hidden="false" customHeight="false" outlineLevel="0" collapsed="false">
      <c r="A31" s="42"/>
      <c r="B31" s="42"/>
      <c r="C31" s="42"/>
      <c r="D31" s="42"/>
      <c r="E31" s="42"/>
    </row>
    <row r="32" customFormat="false" ht="13.8" hidden="false" customHeight="false" outlineLevel="0" collapsed="false">
      <c r="A32" s="42"/>
      <c r="B32" s="42"/>
      <c r="C32" s="42"/>
      <c r="D32" s="42"/>
      <c r="E32" s="42"/>
    </row>
  </sheetData>
  <mergeCells count="34">
    <mergeCell ref="A2:K2"/>
    <mergeCell ref="A4:C4"/>
    <mergeCell ref="D4:K4"/>
    <mergeCell ref="A5:C5"/>
    <mergeCell ref="D5:K5"/>
    <mergeCell ref="A6:C6"/>
    <mergeCell ref="D6:K6"/>
    <mergeCell ref="A8:A10"/>
    <mergeCell ref="B8:C10"/>
    <mergeCell ref="D8:D10"/>
    <mergeCell ref="E8:E10"/>
    <mergeCell ref="F8:F9"/>
    <mergeCell ref="G8:G9"/>
    <mergeCell ref="H8:H9"/>
    <mergeCell ref="I8:I10"/>
    <mergeCell ref="J8:J10"/>
    <mergeCell ref="K8:K10"/>
    <mergeCell ref="B11:C11"/>
    <mergeCell ref="B12:C12"/>
    <mergeCell ref="A13:J13"/>
    <mergeCell ref="A15:E15"/>
    <mergeCell ref="A16:A17"/>
    <mergeCell ref="B16:C17"/>
    <mergeCell ref="D16:D17"/>
    <mergeCell ref="E16:E17"/>
    <mergeCell ref="I16:I17"/>
    <mergeCell ref="J16:J17"/>
    <mergeCell ref="K16:K17"/>
    <mergeCell ref="B18:C18"/>
    <mergeCell ref="B19:C19"/>
    <mergeCell ref="B20:C20"/>
    <mergeCell ref="B21:C21"/>
    <mergeCell ref="B22:C22"/>
    <mergeCell ref="A26:E32"/>
  </mergeCells>
  <printOptions headings="false" gridLines="false" gridLinesSet="true" horizontalCentered="false" verticalCentered="false"/>
  <pageMargins left="0.708333333333333" right="0.708333333333333" top="0.944444444444445" bottom="0.944444444444445" header="0.511811023622047" footer="0.511811023622047"/>
  <pageSetup paperSize="77" scale="5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57" min="1" style="2" width="8.38"/>
  </cols>
  <sheetData/>
  <printOptions headings="false" gridLines="false" gridLinesSet="true" horizontalCentered="false" verticalCentered="false"/>
  <pageMargins left="0.7" right="0.7" top="1.14375" bottom="1.14375" header="0.511811023622047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237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2013-12-17T05:16:00Z</dcterms:created>
  <dc:creator>MaltsevaLA</dc:creator>
  <dc:description/>
  <dc:language>ru-RU</dc:language>
  <cp:lastModifiedBy/>
  <dcterms:modified xsi:type="dcterms:W3CDTF">2026-09-22T15:53:00Z</dcterms:modified>
  <cp:revision>106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