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ДОГОВОРНЫЙ ОТДЕЛ\ЗАКУПКИ 2026\!Торги\81. Обслуживание 1С\"/>
    </mc:Choice>
  </mc:AlternateContent>
  <xr:revisionPtr revIDLastSave="0" documentId="13_ncr:1_{EB6013C9-5D64-4FB6-A816-0C169946706A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Метод анализ рынка" sheetId="1" r:id="rId1"/>
    <sheet name="НМЦК проектно-сметным методом" sheetId="2" state="hidden" r:id="rId2"/>
  </sheets>
  <definedNames>
    <definedName name="_xlnm.Print_Area" localSheetId="0">'Метод анализ рынка'!$A$1:$L$17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11" i="1" l="1"/>
  <c r="L11" i="1" s="1"/>
  <c r="I11" i="1"/>
  <c r="H11" i="1" s="1"/>
  <c r="J11" i="1" s="1"/>
  <c r="L12" i="1" l="1"/>
</calcChain>
</file>

<file path=xl/sharedStrings.xml><?xml version="1.0" encoding="utf-8"?>
<sst xmlns="http://schemas.openxmlformats.org/spreadsheetml/2006/main" count="25" uniqueCount="25">
  <si>
    <t>Приложение № 3 к извещению</t>
  </si>
  <si>
    <t>Заказчик: ГБУЗ ТО «Областная больница № 20» (с.Уват)</t>
  </si>
  <si>
    <t>Основные характеристики объекта закупки: в соответствии с приложением № 1 к извещению</t>
  </si>
  <si>
    <t xml:space="preserve">Информация о ценах товаров в исполненных контрактах, по которым не взыскивались неустойки (штрафы, пени) в связи с неисполнением или ненадлежащим исполнением обязательств, предусмотренных этими контрактами, и которые были заключены заказчиками Тюменской области и на территории субъектов Российской Федерации, входящих в состав Уральского федерального округа за период не менее, чем  в течение последнего календарного года не выявлена.   </t>
  </si>
  <si>
    <t>№ п/п</t>
  </si>
  <si>
    <t>Объект закупки</t>
  </si>
  <si>
    <t>Ед. измерения</t>
  </si>
  <si>
    <t>кол-во</t>
  </si>
  <si>
    <t>Среднее квадратичное отклонение</t>
  </si>
  <si>
    <t>Средняя цена, руб.</t>
  </si>
  <si>
    <t>Коэффициент вариации цены</t>
  </si>
  <si>
    <t>Наименьшая цена, руб.</t>
  </si>
  <si>
    <t>НМЦ, руб.</t>
  </si>
  <si>
    <t>В результате проведения анализа рынка начальная (максимальная) цена контракта  составляет :</t>
  </si>
  <si>
    <t>Работник контрактной службы/Контрактный управляющий:</t>
  </si>
  <si>
    <t>Фирсов Сергей Николаевич тел. 8 (34561) 22-6-40</t>
  </si>
  <si>
    <t>Начальная (максимальная) цена контракта (НМЦК) определена методом сопоставимых рыночных цен в соответствии со статьей 22 Федерального закона от 05.04.2013 №44-ФЗ, Методическими рекомендациями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утвержденными приказом Минэкономразвития России от 02.10.2013 №567,  Распоряжением Правительства Тюменской области от 12.05.2014 №794-рп "Об утверждении Методических рекомендаций по обоснованию и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для обеспечения нужд Тюменской области, а так же о рассмотрении и согласовании обоснованности расчета начальной (максимальной) цены контракта свыше 10 млн. рублей при закупках для обеспечения нужд Тюменской области". Коэффициент вариации не превышает 30% что свидетельствует об однородности совокупности значений, используемых в расчете.  В качестве НМЦК использовалось наименьшее ценовое предложение,  в соответствии с п.1.6 Распоряжения Правительства Тюменской области  № 794-рп от 12.05.2014 года.</t>
  </si>
  <si>
    <t>Начальная (максимальная) цена контракта включает в себя: согласно Приложению №2 к извещению.</t>
  </si>
  <si>
    <t>Обоснование начальной (максимальной) цены контракта: оказание услуг по сопровождению автоматизированных информационных систем на платформе 1С, имеющихся в наличии у Заказчика</t>
  </si>
  <si>
    <t>Запрос о предоставлении ценовой информации размещен в единой информационной системе от 08.09.2026 года № 0367200013326000118, в ответ получены 3 коммерческих предложения.</t>
  </si>
  <si>
    <t>оказание услуг по сопровождению автоматизированных информационных систем на платформе 1С, имеющихся в наличии у Заказчика</t>
  </si>
  <si>
    <t>час</t>
  </si>
  <si>
    <t>КП№1  вх.№ 205/26 от 10.09.2026</t>
  </si>
  <si>
    <t>КП№2  вх.№ 206/26 от 10.09.2026</t>
  </si>
  <si>
    <t>КП№3  вх.№ 207/26 от 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</si>
</sst>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00B050"/>
        <bgColor rgb="FF008080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4" fontId="2" fillId="2" borderId="0" xfId="0" applyNumberFormat="1" applyFont="1" applyFill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 wrapText="1"/>
    </xf>
    <xf numFmtId="4" fontId="2" fillId="2" borderId="0" xfId="0" applyNumberFormat="1" applyFont="1" applyFill="1" applyAlignment="1">
      <alignment vertical="center"/>
    </xf>
    <xf numFmtId="0" fontId="4" fillId="2" borderId="2" xfId="0" applyFont="1" applyFill="1" applyBorder="1" applyAlignment="1">
      <alignment horizontal="left" vertical="center" wrapText="1"/>
    </xf>
    <xf numFmtId="4" fontId="2" fillId="2" borderId="0" xfId="0" applyNumberFormat="1" applyFont="1" applyFill="1" applyAlignment="1">
      <alignment horizontal="left" vertical="center" wrapText="1"/>
    </xf>
    <xf numFmtId="4" fontId="2" fillId="0" borderId="0" xfId="0" applyNumberFormat="1" applyFont="1" applyAlignment="1">
      <alignment horizontal="left" vertical="center" wrapText="1"/>
    </xf>
    <xf numFmtId="4" fontId="2" fillId="0" borderId="2" xfId="0" applyNumberFormat="1" applyFont="1" applyBorder="1" applyAlignment="1">
      <alignment horizontal="left" vertical="center" wrapText="1"/>
    </xf>
    <xf numFmtId="4" fontId="2" fillId="0" borderId="3" xfId="0" applyNumberFormat="1" applyFont="1" applyBorder="1" applyAlignment="1">
      <alignment horizontal="left" vertical="center" wrapText="1"/>
    </xf>
    <xf numFmtId="4" fontId="2" fillId="2" borderId="0" xfId="0" applyNumberFormat="1" applyFont="1" applyFill="1" applyAlignment="1">
      <alignment horizontal="center" vertical="center" wrapText="1"/>
    </xf>
    <xf numFmtId="4" fontId="3" fillId="2" borderId="7" xfId="0" applyNumberFormat="1" applyFont="1" applyFill="1" applyBorder="1" applyAlignment="1">
      <alignment horizontal="right" vertical="center" wrapText="1"/>
    </xf>
    <xf numFmtId="4" fontId="2" fillId="2" borderId="0" xfId="0" applyNumberFormat="1" applyFont="1" applyFill="1" applyAlignment="1">
      <alignment horizontal="right" vertical="center" wrapText="1"/>
    </xf>
    <xf numFmtId="4" fontId="3" fillId="0" borderId="0" xfId="0" applyNumberFormat="1" applyFont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left" vertical="center" wrapText="1"/>
    </xf>
    <xf numFmtId="4" fontId="2" fillId="2" borderId="2" xfId="0" applyNumberFormat="1" applyFont="1" applyFill="1" applyBorder="1" applyAlignment="1">
      <alignment horizontal="left" vertical="center" wrapText="1"/>
    </xf>
    <xf numFmtId="2" fontId="3" fillId="0" borderId="2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view="pageBreakPreview" zoomScale="80" zoomScaleNormal="100" zoomScalePageLayoutView="80" workbookViewId="0">
      <selection activeCell="A13" sqref="A13:L13"/>
    </sheetView>
  </sheetViews>
  <sheetFormatPr defaultColWidth="9.140625" defaultRowHeight="15" x14ac:dyDescent="0.25"/>
  <cols>
    <col min="1" max="1" width="6.42578125" style="1" customWidth="1"/>
    <col min="2" max="2" width="35.42578125" style="1" customWidth="1"/>
    <col min="3" max="3" width="12.28515625" style="1" customWidth="1"/>
    <col min="4" max="4" width="13.42578125" style="1" customWidth="1"/>
    <col min="5" max="6" width="17.140625" style="1" customWidth="1"/>
    <col min="7" max="9" width="16.42578125" style="1" customWidth="1"/>
    <col min="10" max="10" width="15.28515625" style="1" customWidth="1"/>
    <col min="11" max="11" width="14.85546875" style="1" customWidth="1"/>
    <col min="12" max="12" width="15.140625" style="1" customWidth="1"/>
    <col min="13" max="13" width="18.140625" style="1" customWidth="1"/>
    <col min="14" max="16384" width="9.140625" style="1"/>
  </cols>
  <sheetData>
    <row r="1" spans="1:12" ht="18" customHeight="1" x14ac:dyDescent="0.25">
      <c r="G1" s="21" t="s">
        <v>0</v>
      </c>
      <c r="H1" s="21"/>
      <c r="I1" s="21"/>
      <c r="J1" s="21"/>
      <c r="K1" s="21"/>
      <c r="L1" s="21"/>
    </row>
    <row r="2" spans="1:12" ht="30.75" customHeight="1" x14ac:dyDescent="0.25">
      <c r="A2" s="22" t="s">
        <v>18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17.25" customHeight="1" x14ac:dyDescent="0.25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24" customHeight="1" x14ac:dyDescent="0.25">
      <c r="A4" s="24" t="s">
        <v>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</row>
    <row r="5" spans="1:12" ht="6.75" customHeight="1" x14ac:dyDescent="0.25"/>
    <row r="6" spans="1:12" ht="120.75" customHeight="1" x14ac:dyDescent="0.25">
      <c r="A6" s="24" t="s">
        <v>16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2" ht="30" customHeight="1" x14ac:dyDescent="0.25">
      <c r="A7" s="17" t="s">
        <v>19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</row>
    <row r="8" spans="1:12" ht="48" customHeight="1" x14ac:dyDescent="0.25">
      <c r="A8" s="18" t="s">
        <v>3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</row>
    <row r="9" spans="1:12" ht="13.5" customHeight="1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</row>
    <row r="10" spans="1:12" ht="44.25" customHeight="1" x14ac:dyDescent="0.25">
      <c r="A10" s="2" t="s">
        <v>4</v>
      </c>
      <c r="B10" s="3" t="s">
        <v>5</v>
      </c>
      <c r="C10" s="4" t="s">
        <v>6</v>
      </c>
      <c r="D10" s="4" t="s">
        <v>7</v>
      </c>
      <c r="E10" s="25" t="s">
        <v>22</v>
      </c>
      <c r="F10" s="25" t="s">
        <v>23</v>
      </c>
      <c r="G10" s="25" t="s">
        <v>24</v>
      </c>
      <c r="H10" s="5" t="s">
        <v>8</v>
      </c>
      <c r="I10" s="5" t="s">
        <v>9</v>
      </c>
      <c r="J10" s="5" t="s">
        <v>10</v>
      </c>
      <c r="K10" s="6" t="s">
        <v>11</v>
      </c>
      <c r="L10" s="6" t="s">
        <v>12</v>
      </c>
    </row>
    <row r="11" spans="1:12" ht="75" x14ac:dyDescent="0.25">
      <c r="A11" s="7">
        <v>1</v>
      </c>
      <c r="B11" s="14" t="s">
        <v>20</v>
      </c>
      <c r="C11" s="8" t="s">
        <v>21</v>
      </c>
      <c r="D11" s="8">
        <v>285</v>
      </c>
      <c r="E11" s="9">
        <v>3200</v>
      </c>
      <c r="F11" s="10">
        <v>3300</v>
      </c>
      <c r="G11" s="10">
        <v>3400</v>
      </c>
      <c r="H11" s="10">
        <f t="shared" ref="H11" si="0">SQRT(((SUM((POWER(E11-I11,2)),(POWER(G11-I11,2)),(POWER(F11-I11,2)),))/(3-1)))</f>
        <v>100</v>
      </c>
      <c r="I11" s="10">
        <f t="shared" ref="I11" si="1">ROUND((E11+F11+G11)/3,2)</f>
        <v>3300</v>
      </c>
      <c r="J11" s="11">
        <f t="shared" ref="J11" si="2">H11/I11*100</f>
        <v>3.0303030303030303</v>
      </c>
      <c r="K11" s="11">
        <f t="shared" ref="K11" si="3">MIN(E11:G11)</f>
        <v>3200</v>
      </c>
      <c r="L11" s="11">
        <f t="shared" ref="L11" si="4">K11*D11</f>
        <v>912000</v>
      </c>
    </row>
    <row r="12" spans="1:12" ht="23.25" customHeight="1" x14ac:dyDescent="0.25">
      <c r="A12" s="20" t="s">
        <v>13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12">
        <f>SUM(L11:L11)</f>
        <v>912000</v>
      </c>
    </row>
    <row r="13" spans="1:12" ht="45.75" customHeight="1" x14ac:dyDescent="0.25">
      <c r="A13" s="16" t="s">
        <v>17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</row>
    <row r="15" spans="1:12" x14ac:dyDescent="0.25">
      <c r="A15" s="13" t="s">
        <v>14</v>
      </c>
      <c r="B15" s="13"/>
      <c r="C15" s="13"/>
    </row>
    <row r="16" spans="1:12" ht="21" customHeight="1" x14ac:dyDescent="0.25">
      <c r="A16" s="15" t="s">
        <v>15</v>
      </c>
      <c r="B16" s="15"/>
      <c r="C16" s="15"/>
    </row>
    <row r="17" spans="1:3" ht="20.25" customHeight="1" x14ac:dyDescent="0.25">
      <c r="A17" s="16"/>
      <c r="B17" s="16"/>
      <c r="C17" s="16"/>
    </row>
    <row r="23" spans="1:3" ht="46.5" customHeight="1" x14ac:dyDescent="0.25"/>
  </sheetData>
  <mergeCells count="12">
    <mergeCell ref="G1:L1"/>
    <mergeCell ref="A2:L2"/>
    <mergeCell ref="A3:L3"/>
    <mergeCell ref="A4:L4"/>
    <mergeCell ref="A6:L6"/>
    <mergeCell ref="A16:C16"/>
    <mergeCell ref="A17:C17"/>
    <mergeCell ref="A7:L7"/>
    <mergeCell ref="A8:L8"/>
    <mergeCell ref="B9:L9"/>
    <mergeCell ref="A12:K12"/>
    <mergeCell ref="A13:L13"/>
  </mergeCells>
  <pageMargins left="0.7" right="0.7" top="0.75" bottom="0.75" header="0.511811023622047" footer="0.511811023622047"/>
  <pageSetup paperSize="9" scale="3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view="pageBreakPreview" zoomScale="80" zoomScaleNormal="100" zoomScalePageLayoutView="80" workbookViewId="0">
      <selection activeCell="I25" sqref="I25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Метод анализ рынка</vt:lpstr>
      <vt:lpstr>НМЦК проектно-сметным методом</vt:lpstr>
      <vt:lpstr>'Метод анализ рынка'!Область_печати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MaltsevaLA</dc:creator>
  <dc:description/>
  <cp:lastModifiedBy>Nachalnik_do</cp:lastModifiedBy>
  <cp:revision>0</cp:revision>
  <cp:lastPrinted>2019-07-25T11:37:21Z</cp:lastPrinted>
  <dcterms:created xsi:type="dcterms:W3CDTF">2013-12-17T05:16:41Z</dcterms:created>
  <dcterms:modified xsi:type="dcterms:W3CDTF">2026-09-09T08:47:23Z</dcterms:modified>
  <dc:language>ru-RU</dc:language>
</cp:coreProperties>
</file>