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sv-fs0\pub\Зам.Главы по разв. дор-транс инфр-ры и цифровизации\Управление цифровой трансформации\Inspector\Договоры\2026\Торги\А_38 ТехПод RAIDIX\"/>
    </mc:Choice>
  </mc:AlternateContent>
  <bookViews>
    <workbookView xWindow="0" yWindow="0" windowWidth="28800" windowHeight="12435"/>
  </bookViews>
  <sheets>
    <sheet name="Лист1" sheetId="1" r:id="rId1"/>
    <sheet name="Лист4" sheetId="4" r:id="rId2"/>
    <sheet name="Лист5" sheetId="5" r:id="rId3"/>
  </sheets>
  <calcPr calcId="152511" refMode="R1C1"/>
</workbook>
</file>

<file path=xl/calcChain.xml><?xml version="1.0" encoding="utf-8"?>
<calcChain xmlns="http://schemas.openxmlformats.org/spreadsheetml/2006/main">
  <c r="I7" i="1" l="1"/>
  <c r="H7" i="1" l="1"/>
  <c r="J7" i="1" l="1"/>
  <c r="L7" i="1" l="1"/>
  <c r="M7" i="1" s="1"/>
  <c r="N7" i="1" l="1"/>
  <c r="N8" i="1" s="1"/>
  <c r="K7" i="1"/>
</calcChain>
</file>

<file path=xl/sharedStrings.xml><?xml version="1.0" encoding="utf-8"?>
<sst xmlns="http://schemas.openxmlformats.org/spreadsheetml/2006/main" count="27" uniqueCount="27">
  <si>
    <t>Дата подготовки</t>
  </si>
  <si>
    <t xml:space="preserve">Подготовил: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</si>
  <si>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</si>
  <si>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</si>
  <si>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</si>
  <si>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Цена за единицу изм. (руб.)</t>
  </si>
  <si>
    <t>Цена за единицу изм. с округлением (вниз) до сотых долей после запятой (руб.)</t>
  </si>
  <si>
    <t>Н(М)ЦК контракта с учетом округления цены за единицу (руб.)</t>
  </si>
  <si>
    <r>
      <t>Средняя арифметическая цена за единицу     &lt;</t>
    </r>
    <r>
      <rPr>
        <b/>
        <i/>
        <sz val="10"/>
        <color indexed="8"/>
        <rFont val="Times New Roman"/>
        <family val="1"/>
        <charset val="204"/>
      </rPr>
      <t>ц</t>
    </r>
    <r>
      <rPr>
        <b/>
        <sz val="10"/>
        <color indexed="8"/>
        <rFont val="Times New Roman"/>
        <family val="1"/>
        <charset val="204"/>
      </rPr>
      <t xml:space="preserve">&gt; </t>
    </r>
  </si>
  <si>
    <t>Единица измерения</t>
  </si>
  <si>
    <t>Количество</t>
  </si>
  <si>
    <t>№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</si>
  <si>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</si>
  <si>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Н(М)ЦК</t>
  </si>
  <si>
    <t>Н(М)ЦК,  определяемая методом сопоставимых рыночных цен (анализа рынка)*</t>
  </si>
  <si>
    <t xml:space="preserve">Расчет начальной (максимальной) цены контракта (Н(М)ЦК)
</t>
  </si>
  <si>
    <t>В результате проведенного расчета Н(М)ЦК контракта составила:</t>
  </si>
  <si>
    <t>Сторожева Е. В.</t>
  </si>
  <si>
    <t xml:space="preserve"> При определении Н(М)ЦК Заказчик руководствовался Федеральным законом от 05.04.2013 N 44-ФЗ "О контрактной системе в сфере закупок товаров, работ, услуг для обеспечения государственных и муниципальных нужд", Постановлением Правительства РФ от 23.12.2024 N 1875 "О мерах по предоставлению национального режима при осуществлении закупок товаров, работ, услуг для обеспечения государственных и муниципальных нужд, закупок товаров, работ, услуг отдельными видами юридических лиц" Заказчик использовал метод сопоставимых рыночных цен (анализ рынка).             
</t>
  </si>
  <si>
    <t>Расчет начальной (максимальной) цены контракта произведен с помощью стандартных функций Excel. Поскольку коэффициент вариации меньше 33% использовались приведенные цены</t>
  </si>
  <si>
    <t>Приложение  № 2 к извещению об аукционе</t>
  </si>
  <si>
    <t>Наименование предмета контракта</t>
  </si>
  <si>
    <t>Усл. ед.</t>
  </si>
  <si>
    <t>оказание услуг оказание услуг по передаче сертификата на предоставление технической поддержки программного обеспечения системы хранения данных
«RAIDIX 5»</t>
  </si>
  <si>
    <t>Исполнитель  1  комм.предложение от 14.09.2026 № б/н</t>
  </si>
  <si>
    <t>Исполнитель 2
комм.предложение от 14.09.2026 № НРЦБ-0000071 от 14.09.2026</t>
  </si>
  <si>
    <t>Исполнитель  3 комм.предложение от 14.09.2026 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</si>
</sst>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#,##0.00\ &quot;₽&quot;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/>
    <xf numFmtId="14" fontId="5" fillId="0" borderId="0" xfId="0" applyNumberFormat="1" applyFont="1"/>
    <xf numFmtId="0" fontId="7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5</xdr:row>
      <xdr:rowOff>952500</xdr:rowOff>
    </xdr:from>
    <xdr:to>
      <xdr:col>9</xdr:col>
      <xdr:colOff>0</xdr:colOff>
      <xdr:row>5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81750" y="2286000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19050</xdr:colOff>
      <xdr:row>5</xdr:row>
      <xdr:rowOff>923925</xdr:rowOff>
    </xdr:from>
    <xdr:to>
      <xdr:col>7</xdr:col>
      <xdr:colOff>1019175</xdr:colOff>
      <xdr:row>5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53050" y="22574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5</xdr:row>
      <xdr:rowOff>1600200</xdr:rowOff>
    </xdr:from>
    <xdr:to>
      <xdr:col>9</xdr:col>
      <xdr:colOff>1504950</xdr:colOff>
      <xdr:row>5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34250" y="293370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266700</xdr:colOff>
      <xdr:row>5</xdr:row>
      <xdr:rowOff>1400175</xdr:rowOff>
    </xdr:from>
    <xdr:to>
      <xdr:col>9</xdr:col>
      <xdr:colOff>419100</xdr:colOff>
      <xdr:row>5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581900" y="27336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5</xdr:row>
      <xdr:rowOff>1600200</xdr:rowOff>
    </xdr:from>
    <xdr:to>
      <xdr:col>9</xdr:col>
      <xdr:colOff>1504950</xdr:colOff>
      <xdr:row>5</xdr:row>
      <xdr:rowOff>1962150</xdr:rowOff>
    </xdr:to>
    <xdr:pic>
      <xdr:nvPicPr>
        <xdr:cNvPr id="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34250" y="293370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266700</xdr:colOff>
      <xdr:row>5</xdr:row>
      <xdr:rowOff>1400175</xdr:rowOff>
    </xdr:from>
    <xdr:to>
      <xdr:col>9</xdr:col>
      <xdr:colOff>419100</xdr:colOff>
      <xdr:row>5</xdr:row>
      <xdr:rowOff>1628775</xdr:rowOff>
    </xdr:to>
    <xdr:pic>
      <xdr:nvPicPr>
        <xdr:cNvPr id="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581900" y="27336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5</xdr:row>
      <xdr:rowOff>1600200</xdr:rowOff>
    </xdr:from>
    <xdr:to>
      <xdr:col>9</xdr:col>
      <xdr:colOff>1504950</xdr:colOff>
      <xdr:row>5</xdr:row>
      <xdr:rowOff>1962150</xdr:rowOff>
    </xdr:to>
    <xdr:pic>
      <xdr:nvPicPr>
        <xdr:cNvPr id="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34250" y="293370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266700</xdr:colOff>
      <xdr:row>5</xdr:row>
      <xdr:rowOff>1400175</xdr:rowOff>
    </xdr:from>
    <xdr:to>
      <xdr:col>9</xdr:col>
      <xdr:colOff>419100</xdr:colOff>
      <xdr:row>5</xdr:row>
      <xdr:rowOff>1628775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581900" y="27336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19050</xdr:colOff>
      <xdr:row>5</xdr:row>
      <xdr:rowOff>952500</xdr:rowOff>
    </xdr:from>
    <xdr:to>
      <xdr:col>10</xdr:col>
      <xdr:colOff>0</xdr:colOff>
      <xdr:row>5</xdr:row>
      <xdr:rowOff>1304925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81750" y="2286000"/>
          <a:ext cx="9334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5</xdr:row>
      <xdr:rowOff>923925</xdr:rowOff>
    </xdr:from>
    <xdr:to>
      <xdr:col>8</xdr:col>
      <xdr:colOff>1019175</xdr:colOff>
      <xdr:row>5</xdr:row>
      <xdr:rowOff>1362075</xdr:rowOff>
    </xdr:to>
    <xdr:pic>
      <xdr:nvPicPr>
        <xdr:cNvPr id="1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353050" y="2257425"/>
          <a:ext cx="10001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19050</xdr:colOff>
      <xdr:row>5</xdr:row>
      <xdr:rowOff>1600200</xdr:rowOff>
    </xdr:from>
    <xdr:to>
      <xdr:col>10</xdr:col>
      <xdr:colOff>1504950</xdr:colOff>
      <xdr:row>5</xdr:row>
      <xdr:rowOff>1962150</xdr:rowOff>
    </xdr:to>
    <xdr:pic>
      <xdr:nvPicPr>
        <xdr:cNvPr id="1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334250" y="293370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266700</xdr:colOff>
      <xdr:row>5</xdr:row>
      <xdr:rowOff>1400175</xdr:rowOff>
    </xdr:from>
    <xdr:to>
      <xdr:col>10</xdr:col>
      <xdr:colOff>419100</xdr:colOff>
      <xdr:row>5</xdr:row>
      <xdr:rowOff>1628775</xdr:rowOff>
    </xdr:to>
    <xdr:pic>
      <xdr:nvPicPr>
        <xdr:cNvPr id="1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581900" y="27336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E15" sqref="E15"/>
    </sheetView>
  </sheetViews>
  <sheetFormatPr defaultRowHeight="12.75" x14ac:dyDescent="0.2"/>
  <cols>
    <col min="1" max="1" width="7" style="4" customWidth="1"/>
    <col min="2" max="2" width="39.7109375" style="4" customWidth="1"/>
    <col min="3" max="4" width="10.42578125" style="4" customWidth="1"/>
    <col min="5" max="5" width="15.42578125" style="4" customWidth="1"/>
    <col min="6" max="6" width="13.42578125" style="4" customWidth="1"/>
    <col min="7" max="7" width="12.140625" style="4" customWidth="1"/>
    <col min="8" max="8" width="17.140625" style="4" customWidth="1"/>
    <col min="9" max="9" width="23.5703125" style="4" customWidth="1"/>
    <col min="10" max="10" width="25.42578125" style="4" customWidth="1"/>
    <col min="11" max="11" width="22" style="4" customWidth="1"/>
    <col min="12" max="12" width="15" style="4" customWidth="1"/>
    <col min="13" max="13" width="11.5703125" style="4" customWidth="1"/>
    <col min="14" max="14" width="14.85546875" style="4" customWidth="1"/>
    <col min="15" max="15" width="13.140625" style="4" customWidth="1"/>
    <col min="16" max="16384" width="9.140625" style="4"/>
  </cols>
  <sheetData>
    <row r="1" spans="1:18" ht="15" customHeight="1" x14ac:dyDescent="0.2">
      <c r="A1" s="16" t="s">
        <v>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8" x14ac:dyDescent="0.2">
      <c r="F2" s="1"/>
    </row>
    <row r="3" spans="1:18" x14ac:dyDescent="0.2">
      <c r="G3" s="1"/>
    </row>
    <row r="4" spans="1:18" ht="28.5" customHeight="1" x14ac:dyDescent="0.2">
      <c r="B4" s="21" t="s">
        <v>15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6"/>
      <c r="P4" s="6"/>
      <c r="Q4" s="6"/>
      <c r="R4" s="6"/>
    </row>
    <row r="5" spans="1:18" ht="74.25" customHeight="1" x14ac:dyDescent="0.2">
      <c r="A5" s="23" t="s">
        <v>11</v>
      </c>
      <c r="B5" s="25" t="s">
        <v>21</v>
      </c>
      <c r="C5" s="25" t="s">
        <v>9</v>
      </c>
      <c r="D5" s="25" t="s">
        <v>10</v>
      </c>
      <c r="E5" s="27" t="s">
        <v>12</v>
      </c>
      <c r="F5" s="28"/>
      <c r="G5" s="28"/>
      <c r="H5" s="29" t="s">
        <v>13</v>
      </c>
      <c r="I5" s="29"/>
      <c r="J5" s="29"/>
      <c r="K5" s="20" t="s">
        <v>14</v>
      </c>
      <c r="L5" s="20"/>
      <c r="M5" s="20"/>
      <c r="N5" s="20"/>
    </row>
    <row r="6" spans="1:18" ht="166.5" customHeight="1" x14ac:dyDescent="0.2">
      <c r="A6" s="24"/>
      <c r="B6" s="26"/>
      <c r="C6" s="26"/>
      <c r="D6" s="26"/>
      <c r="E6" s="11" t="s">
        <v>24</v>
      </c>
      <c r="F6" s="11" t="s">
        <v>25</v>
      </c>
      <c r="G6" s="11" t="s">
        <v>26</v>
      </c>
      <c r="H6" s="8" t="s">
        <v>8</v>
      </c>
      <c r="I6" s="8" t="s">
        <v>2</v>
      </c>
      <c r="J6" s="2" t="s">
        <v>3</v>
      </c>
      <c r="K6" s="3" t="s">
        <v>4</v>
      </c>
      <c r="L6" s="8" t="s">
        <v>5</v>
      </c>
      <c r="M6" s="8" t="s">
        <v>6</v>
      </c>
      <c r="N6" s="8" t="s">
        <v>7</v>
      </c>
    </row>
    <row r="7" spans="1:18" ht="67.5" customHeight="1" x14ac:dyDescent="0.2">
      <c r="A7" s="9">
        <v>1</v>
      </c>
      <c r="B7" s="15" t="s">
        <v>23</v>
      </c>
      <c r="C7" s="12" t="s">
        <v>22</v>
      </c>
      <c r="D7" s="10">
        <v>1</v>
      </c>
      <c r="E7" s="13">
        <v>534800</v>
      </c>
      <c r="F7" s="13">
        <v>534800</v>
      </c>
      <c r="G7" s="13">
        <v>534800</v>
      </c>
      <c r="H7" s="13">
        <f>ROUND(AVERAGE(E7:G7),2)</f>
        <v>534800</v>
      </c>
      <c r="I7" s="13">
        <f>SQRT(VAR(E7:G7))</f>
        <v>0</v>
      </c>
      <c r="J7" s="13">
        <f>I7/H7*100</f>
        <v>0</v>
      </c>
      <c r="K7" s="13">
        <f t="shared" ref="K7" si="0">H7*D7</f>
        <v>534800</v>
      </c>
      <c r="L7" s="13">
        <f>H7</f>
        <v>534800</v>
      </c>
      <c r="M7" s="13">
        <f>L7</f>
        <v>534800</v>
      </c>
      <c r="N7" s="13">
        <f t="shared" ref="N7" si="1">M7*D7</f>
        <v>534800</v>
      </c>
    </row>
    <row r="8" spans="1:18" ht="18.75" customHeight="1" x14ac:dyDescent="0.25">
      <c r="A8" s="3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14">
        <f>SUM(N7:N7)</f>
        <v>534800</v>
      </c>
    </row>
    <row r="9" spans="1:18" ht="15.75" customHeight="1" x14ac:dyDescent="0.2">
      <c r="A9" s="32" t="s">
        <v>16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10" spans="1:18" ht="51" customHeight="1" x14ac:dyDescent="0.2">
      <c r="A10" s="33" t="s">
        <v>18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7"/>
      <c r="P10" s="7"/>
      <c r="Q10" s="7"/>
      <c r="R10" s="7"/>
    </row>
    <row r="11" spans="1:18" ht="12.75" customHeight="1" x14ac:dyDescent="0.2">
      <c r="A11" s="19" t="s">
        <v>19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8" ht="39" customHeight="1" x14ac:dyDescent="0.2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4" spans="1:18" x14ac:dyDescent="0.2">
      <c r="A14" s="4" t="s">
        <v>0</v>
      </c>
      <c r="E14" s="5">
        <v>46294</v>
      </c>
    </row>
    <row r="15" spans="1:18" x14ac:dyDescent="0.2">
      <c r="A15" s="4" t="s">
        <v>1</v>
      </c>
      <c r="E15" s="4" t="s">
        <v>17</v>
      </c>
    </row>
  </sheetData>
  <mergeCells count="14">
    <mergeCell ref="A1:N1"/>
    <mergeCell ref="A12:M12"/>
    <mergeCell ref="A11:K11"/>
    <mergeCell ref="K5:N5"/>
    <mergeCell ref="B4:N4"/>
    <mergeCell ref="A5:A6"/>
    <mergeCell ref="B5:B6"/>
    <mergeCell ref="E5:G5"/>
    <mergeCell ref="C5:C6"/>
    <mergeCell ref="D5:D6"/>
    <mergeCell ref="H5:J5"/>
    <mergeCell ref="A8:M8"/>
    <mergeCell ref="A9:N9"/>
    <mergeCell ref="A10:N1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Лист4</vt:lpstr>
      <vt:lpstr>Лист5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Сторожева Елена Владимировна</dc:creator>
  <cp:lastModifiedBy>Сторожева Елена Владимировна</cp:lastModifiedBy>
  <cp:lastPrinted>2020-07-23T11:31:55Z</cp:lastPrinted>
  <dcterms:created xsi:type="dcterms:W3CDTF">2015-03-25T11:50:10Z</dcterms:created>
  <dcterms:modified xsi:type="dcterms:W3CDTF">2026-09-29T04:50:27Z</dcterms:modified>
</cp:coreProperties>
</file>