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Расчет НМЦК" sheetId="1" state="visible" r:id="rId1"/>
  </sheets>
  <calcPr/>
</workbook>
</file>

<file path=xl/sharedStrings.xml><?xml version="1.0" encoding="utf-8"?>
<sst xmlns="http://schemas.openxmlformats.org/spreadsheetml/2006/main" count="48" uniqueCount="48">
  <si>
    <t xml:space="preserve">Приложение № 1
к Извещению о проведении конкурса в электронной форме  </t>
  </si>
  <si>
    <t xml:space="preserve">Обоснование начальной (максимальной) цены контракта с указанием информации о валюте, используемой для формирования цены контракта и расчетов 
с исполнителем, порядка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</t>
  </si>
  <si>
    <t xml:space="preserve">В соответствии с положениями статьи 22 Федерального закона № 44-ФЗ от 05.04.2013 года проведён анализ рыночных цен по предмету:</t>
  </si>
  <si>
    <t xml:space="preserve">«Оказание услуг по техническому сопровождению и обеспечению эксплуатации государственной информационной системы «Автоматизация процессов предоставления государственных услуг и осуществления государственных функций» Минэнерго России (ГИС «Цифровые госуслуги Минэнерго России») в 2027-2028 гг.»</t>
  </si>
  <si>
    <t xml:space="preserve">          Расчет начальной (максимальной) цены контракта проведен методом сопоставимых рыночных цен (анализа рынка) в соответствии с Методическими рекомендациями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утвержденным приказом Минэкономразвития России от 02.10.2013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исполнителем)».                 
Для установления начальной (максимальной) цены контракта была использована ценовая информация, полученная путем запроса предложений, которая систематизирована   и приведена в Таблице. </t>
  </si>
  <si>
    <t xml:space="preserve">Расчет начальной (максимальной) цены контракта
«Оказание услуг по техническому сопровождению и обеспечению эксплуатации государственной информационной системы «Автоматизация процессов предоставления государственных услуг и осуществления государственных функций» Минэнерго России (ГИС «Цифровые госуслуги Минэнерго России») в 2027-2028 гг.»</t>
  </si>
  <si>
    <t xml:space="preserve">№ п/п</t>
  </si>
  <si>
    <t xml:space="preserve">Услуга (наименование)</t>
  </si>
  <si>
    <t xml:space="preserve">Кол-во ед., (объем)</t>
  </si>
  <si>
    <t xml:space="preserve">Ед. изм. </t>
  </si>
  <si>
    <t xml:space="preserve">Цены исполнителей за единицу (руб.)</t>
  </si>
  <si>
    <t xml:space="preserve">Средняя арифметическая величина цены единицы продукции</t>
  </si>
  <si>
    <t xml:space="preserve">Среднее квадратичное отклонение</t>
  </si>
  <si>
    <t xml:space="preserve">Коэффициент вариации</t>
  </si>
  <si>
    <t xml:space="preserve">Средняя цена, всего (руб.)</t>
  </si>
  <si>
    <t xml:space="preserve">Коммерческое предложение №1</t>
  </si>
  <si>
    <t xml:space="preserve">Коммерческое предложение №2</t>
  </si>
  <si>
    <t xml:space="preserve">Коммерческое предложение №3</t>
  </si>
  <si>
    <t>1.</t>
  </si>
  <si>
    <t xml:space="preserve">Оказание услуг по техническому сопровождению и обеспечению эксплуатации государственной информационной системы «Автоматизация процессов предоставления государственных услуг и осуществления государственных функций» Минэнерго России (ГИС «Цифровые госуслуги Минэнерго России») в 2027-2028 гг.</t>
  </si>
  <si>
    <t xml:space="preserve">Усл. ед.</t>
  </si>
  <si>
    <t>Итого:</t>
  </si>
  <si>
    <t xml:space="preserve">Информация о валюте, используемой для формирования цены контракта и расчетов с исполнителем</t>
  </si>
  <si>
    <t xml:space="preserve">Российский рубль</t>
  </si>
  <si>
    <t xml:space="preserve">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</t>
  </si>
  <si>
    <t xml:space="preserve">Валютой для оплаты по государственному контракту является Российский рубль, порядок применения официального курса иностранной валюты к рублю Российской Федерации не устанавливается.</t>
  </si>
  <si>
    <t xml:space="preserve">Источник № 1 — вх. № 14-592 от 21.09.2026;
Источник № 2 — вх. № 14-593 от 21.09.2026;
Источник № 3 — вх. № 14-594 от 22.09.2026.</t>
  </si>
  <si>
    <t xml:space="preserve">Определена однородность совокупности значений выявленных цен, используемых в расчете цены контракта, по формуле:</t>
  </si>
  <si>
    <t xml:space="preserve">                          , где</t>
  </si>
  <si>
    <t xml:space="preserve">V - коэффициент вариации;</t>
  </si>
  <si>
    <r>
      <t xml:space="preserve">   ц</t>
    </r>
    <r>
      <rPr>
        <i/>
        <vertAlign val="subscript"/>
        <sz val="11"/>
        <rFont val="Times New Roman"/>
      </rPr>
      <t>i</t>
    </r>
  </si>
  <si>
    <t xml:space="preserve">- цена единицы товара, работы, услуги, указанная в источнике с номером i;</t>
  </si>
  <si>
    <t>&lt;ц&gt;</t>
  </si>
  <si>
    <t xml:space="preserve">- средняя арифметическая величина цены единицы товара, работы, услуги;</t>
  </si>
  <si>
    <t>n</t>
  </si>
  <si>
    <t xml:space="preserve">- количество значений, используемых в расчете</t>
  </si>
  <si>
    <t xml:space="preserve">          Таким образом, значение коэффициента вариации не превышает 33 %, совокупность ценовых значений является однородной и может быть использована для целей определения начальной (максимальной) цены контракта, цены контракта, заключаемого с единственным поставщиком.
Начальная (максимальная) цена контракта была определена по формуле:</t>
  </si>
  <si>
    <t xml:space="preserve">, где:</t>
  </si>
  <si>
    <r>
      <t>НМЦК</t>
    </r>
    <r>
      <rPr>
        <vertAlign val="superscript"/>
        <sz val="11"/>
        <rFont val="Times New Roman"/>
      </rPr>
      <t xml:space="preserve">рын </t>
    </r>
    <r>
      <rPr>
        <sz val="11"/>
        <rFont val="Times New Roman"/>
      </rPr>
      <t xml:space="preserve">- НМЦК, определяемая методом сопоставимых рыночных цен (анализа рынка);</t>
    </r>
  </si>
  <si>
    <t>v</t>
  </si>
  <si>
    <t xml:space="preserve"> - количество (объем) закупаемого товара (работы, услуги);</t>
  </si>
  <si>
    <t xml:space="preserve"> - количество значений, используемых в расчете;</t>
  </si>
  <si>
    <t>i</t>
  </si>
  <si>
    <t xml:space="preserve"> - номер источника ценовой информации;</t>
  </si>
  <si>
    <t xml:space="preserve">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</t>
  </si>
  <si>
    <t xml:space="preserve">          В результате применения метода сопоставимых рыночных цен (анализа рынка) и в соответствии с доведенными лимитами в качестве начальной (максимальной) цены контракта принимаем 29 000 000 (двадцать девять миллионов) рублей 00 копеек.</t>
  </si>
  <si>
    <t xml:space="preserve">Начальник отдела цифровых государственных услуг
Департамента цифровой трансформации </t>
  </si>
  <si>
    <t xml:space="preserve">В.А. Королев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</si>
</sst>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9">
    <font>
      <sz val="11.000000"/>
      <color theme="1"/>
      <name val="Calibri"/>
      <scheme val="minor"/>
    </font>
    <font>
      <b/>
      <i/>
      <sz val="12.000000"/>
      <color indexed="2"/>
      <name val="Times New Roman"/>
    </font>
    <font>
      <b/>
      <i/>
      <sz val="12.000000"/>
      <name val="Times New Roman"/>
    </font>
    <font>
      <sz val="11.000000"/>
      <name val="Calibri"/>
      <scheme val="minor"/>
    </font>
    <font>
      <b/>
      <sz val="12.000000"/>
      <color theme="1"/>
      <name val="Calibri"/>
      <scheme val="minor"/>
    </font>
    <font>
      <b/>
      <sz val="11.000000"/>
      <color theme="1"/>
      <name val="Times New Roman"/>
    </font>
    <font>
      <sz val="11.000000"/>
      <color theme="1"/>
      <name val="Times New Roman"/>
    </font>
    <font>
      <b/>
      <sz val="10.000000"/>
      <name val="Times New Roman"/>
    </font>
    <font>
      <sz val="10.000000"/>
      <color theme="1"/>
      <name val="Calibri"/>
      <scheme val="minor"/>
    </font>
    <font>
      <sz val="9.000000"/>
      <color theme="1"/>
      <name val="Times New Roman"/>
    </font>
    <font>
      <b/>
      <sz val="10.000000"/>
      <color theme="1"/>
      <name val="Times New Roman"/>
    </font>
    <font>
      <sz val="9.000000"/>
      <name val="Times New Roman"/>
    </font>
    <font>
      <b/>
      <sz val="9.000000"/>
      <color theme="1"/>
      <name val="Times New Roman"/>
    </font>
    <font>
      <b/>
      <sz val="11.000000"/>
      <color theme="1"/>
      <name val="Calibri"/>
      <scheme val="minor"/>
    </font>
    <font>
      <sz val="10.000000"/>
      <color theme="1"/>
      <name val="Times New Roman"/>
    </font>
    <font>
      <sz val="11.000000"/>
      <name val="Times New Roman"/>
    </font>
    <font>
      <i/>
      <sz val="11.000000"/>
      <color theme="1"/>
      <name val="Times New Roman"/>
    </font>
    <font>
      <sz val="12.000000"/>
      <color theme="1"/>
      <name val="Times New Roman"/>
    </font>
    <font>
      <b/>
      <sz val="11.000000"/>
      <name val="Times New Roman"/>
    </font>
  </fonts>
  <fills count="2">
    <fill>
      <patternFill patternType="none"/>
    </fill>
    <fill>
      <patternFill patternType="gray125"/>
    </fill>
  </fills>
  <borders count="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1" fillId="0" borderId="0" numFmtId="0" xfId="0" applyFont="1" applyAlignment="1">
      <alignment horizontal="left" vertical="center" wrapText="1"/>
    </xf>
    <xf fontId="2" fillId="0" borderId="0" numFmtId="0" xfId="0" applyFont="1" applyAlignment="1">
      <alignment horizontal="left" vertical="center" wrapText="1"/>
    </xf>
    <xf fontId="3" fillId="0" borderId="0" numFmtId="0" xfId="0" applyFont="1"/>
    <xf fontId="4" fillId="0" borderId="0" numFmtId="0" xfId="0" applyFont="1"/>
    <xf fontId="5" fillId="0" borderId="0" numFmtId="0" xfId="0" applyFont="1" applyAlignment="1">
      <alignment horizontal="center" vertical="center" wrapText="1"/>
    </xf>
    <xf fontId="0" fillId="0" borderId="0" numFmtId="0" xfId="0" applyAlignment="1">
      <alignment wrapText="1"/>
    </xf>
    <xf fontId="0" fillId="0" borderId="0" numFmtId="0" xfId="0"/>
    <xf fontId="6" fillId="0" borderId="0" numFmtId="0" xfId="0" applyFont="1" applyAlignment="1">
      <alignment horizontal="center" vertical="center" wrapText="1"/>
    </xf>
    <xf fontId="0" fillId="0" borderId="0" numFmtId="0" xfId="0" applyAlignment="1">
      <alignment horizontal="center" vertical="center" wrapText="1"/>
    </xf>
    <xf fontId="0" fillId="0" borderId="0" numFmtId="0" xfId="0" applyAlignment="1">
      <alignment vertical="center" wrapText="1"/>
    </xf>
    <xf fontId="7" fillId="0" borderId="0" numFmtId="0" xfId="0" applyFont="1" applyAlignment="1">
      <alignment horizontal="center" vertical="center" wrapText="1"/>
    </xf>
    <xf fontId="3" fillId="0" borderId="0" numFmtId="0" xfId="0" applyFont="1" applyAlignment="1">
      <alignment wrapText="1"/>
    </xf>
    <xf fontId="8" fillId="0" borderId="0" numFmtId="0" xfId="0" applyFont="1" applyAlignment="1">
      <alignment wrapText="1"/>
    </xf>
    <xf fontId="6" fillId="0" borderId="0" numFmtId="0" xfId="0" applyFont="1" applyAlignment="1">
      <alignment horizontal="justify" vertical="center" wrapText="1"/>
    </xf>
    <xf fontId="0" fillId="0" borderId="0" numFmtId="0" xfId="0" applyAlignment="1">
      <alignment horizontal="justify" wrapText="1"/>
    </xf>
    <xf fontId="6" fillId="0" borderId="0" numFmtId="0" xfId="0" applyFont="1" applyAlignment="1">
      <alignment wrapText="1"/>
    </xf>
    <xf fontId="0" fillId="0" borderId="0" numFmtId="0" xfId="0" applyAlignment="1">
      <alignment horizontal="left" vertical="center"/>
    </xf>
    <xf fontId="7" fillId="0" borderId="1" numFmtId="0" xfId="0" applyFont="1" applyBorder="1" applyAlignment="1">
      <alignment horizontal="center" vertical="center" wrapText="1"/>
    </xf>
    <xf fontId="3" fillId="0" borderId="2" numFmtId="0" xfId="0" applyFont="1" applyBorder="1" applyAlignment="1">
      <alignment horizontal="center" vertical="center" wrapText="1"/>
    </xf>
    <xf fontId="3" fillId="0" borderId="3" numFmtId="0" xfId="0" applyFont="1" applyBorder="1" applyAlignment="1">
      <alignment horizontal="center" vertical="center" wrapText="1"/>
    </xf>
    <xf fontId="9" fillId="0" borderId="4" numFmtId="0" xfId="0" applyFont="1" applyBorder="1" applyAlignment="1">
      <alignment horizontal="center" vertical="center" wrapText="1"/>
    </xf>
    <xf fontId="9" fillId="0" borderId="1" numFmtId="0" xfId="0" applyFont="1" applyBorder="1" applyAlignment="1">
      <alignment horizontal="center" vertical="center" wrapText="1"/>
    </xf>
    <xf fontId="0" fillId="0" borderId="2" numFmtId="0" xfId="0" applyBorder="1" applyAlignment="1">
      <alignment horizontal="center" vertical="center" wrapText="1"/>
    </xf>
    <xf fontId="10" fillId="0" borderId="0" numFmtId="0" xfId="0" applyFont="1" applyAlignment="1">
      <alignment horizontal="center" vertical="center" wrapText="1"/>
    </xf>
    <xf fontId="0" fillId="0" borderId="5" numFmtId="0" xfId="0" applyBorder="1" applyAlignment="1">
      <alignment horizontal="center" vertical="center" wrapText="1"/>
    </xf>
    <xf fontId="9" fillId="0" borderId="6" numFmtId="0" xfId="0" applyFont="1" applyBorder="1" applyAlignment="1">
      <alignment horizontal="center" vertical="center" wrapText="1"/>
    </xf>
    <xf fontId="9" fillId="0" borderId="6" numFmtId="0" xfId="0" applyFont="1" applyBorder="1" applyAlignment="1">
      <alignment horizontal="center" vertical="center"/>
    </xf>
    <xf fontId="11" fillId="0" borderId="6" numFmtId="0" xfId="0" applyFont="1" applyBorder="1" applyAlignment="1">
      <alignment horizontal="left" vertical="top" wrapText="1"/>
    </xf>
    <xf fontId="9" fillId="0" borderId="6" numFmtId="4" xfId="0" applyNumberFormat="1" applyFont="1" applyBorder="1" applyAlignment="1">
      <alignment horizontal="center" vertical="center"/>
    </xf>
    <xf fontId="11" fillId="0" borderId="6" numFmtId="4" xfId="0" applyNumberFormat="1" applyFont="1" applyBorder="1" applyAlignment="1">
      <alignment horizontal="center" vertical="center"/>
    </xf>
    <xf fontId="9" fillId="0" borderId="6" numFmtId="10" xfId="0" applyNumberFormat="1" applyFont="1" applyBorder="1" applyAlignment="1">
      <alignment horizontal="center" vertical="center"/>
    </xf>
    <xf fontId="12" fillId="0" borderId="6" numFmtId="0" xfId="0" applyFont="1" applyBorder="1" applyAlignment="1">
      <alignment horizontal="right"/>
    </xf>
    <xf fontId="13" fillId="0" borderId="6" numFmtId="0" xfId="0" applyFont="1" applyBorder="1" applyAlignment="1">
      <alignment horizontal="right"/>
    </xf>
    <xf fontId="12" fillId="0" borderId="6" numFmtId="4" xfId="0" applyNumberFormat="1" applyFont="1" applyBorder="1" applyAlignment="1">
      <alignment horizontal="center" vertical="center"/>
    </xf>
    <xf fontId="14" fillId="0" borderId="6" numFmtId="0" xfId="0" applyFont="1" applyBorder="1" applyAlignment="1">
      <alignment horizontal="left" vertical="top" wrapText="1"/>
    </xf>
    <xf fontId="9" fillId="0" borderId="0" numFmtId="0" xfId="0" applyFont="1"/>
    <xf fontId="15" fillId="0" borderId="0" numFmtId="0" xfId="0" applyFont="1" applyAlignment="1">
      <alignment wrapText="1"/>
    </xf>
    <xf fontId="6" fillId="0" borderId="0" numFmtId="0" xfId="0" applyFont="1"/>
    <xf fontId="6" fillId="0" borderId="0" numFmtId="49" xfId="0" applyNumberFormat="1" applyFont="1" applyAlignment="1">
      <alignment horizontal="left"/>
    </xf>
    <xf fontId="16" fillId="0" borderId="0" numFmtId="0" xfId="0" applyFont="1" applyAlignment="1">
      <alignment horizontal="right" vertical="center"/>
    </xf>
    <xf fontId="6" fillId="0" borderId="0" numFmtId="49" xfId="0" applyNumberFormat="1" applyFont="1" applyAlignment="1">
      <alignment horizontal="left" vertical="center"/>
    </xf>
    <xf fontId="16" fillId="0" borderId="0" numFmtId="0" xfId="0" applyFont="1"/>
    <xf fontId="17" fillId="0" borderId="0" numFmtId="0" xfId="0" applyFont="1"/>
    <xf fontId="6" fillId="0" borderId="0" numFmtId="49" xfId="0" applyNumberFormat="1" applyFont="1"/>
    <xf fontId="6" fillId="0" borderId="0" numFmtId="0" xfId="0" applyFont="1" applyAlignment="1">
      <alignment horizontal="right"/>
    </xf>
    <xf fontId="16" fillId="0" borderId="0" numFmtId="0" xfId="0" applyFont="1" applyAlignment="1">
      <alignment horizontal="right" vertical="top"/>
    </xf>
    <xf fontId="6" fillId="0" borderId="0" numFmtId="49" xfId="0" applyNumberFormat="1" applyFont="1" applyAlignment="1">
      <alignment horizontal="left" vertical="center" wrapText="1"/>
    </xf>
    <xf fontId="18" fillId="0" borderId="0" numFmtId="0" xfId="0" applyFont="1" applyAlignment="1">
      <alignment horizontal="justify" vertical="distributed" wrapText="1"/>
    </xf>
    <xf fontId="17" fillId="0" borderId="0" numFmtId="0" xfId="0" applyFont="1" applyAlignment="1">
      <alignment horizontal="left" wrapText="1"/>
    </xf>
    <xf fontId="17" fillId="0" borderId="7" numFmtId="0" xfId="0" applyFont="1" applyBorder="1"/>
    <xf fontId="17" fillId="0" borderId="0" numFmt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30041</xdr:colOff>
      <xdr:row>18</xdr:row>
      <xdr:rowOff>432</xdr:rowOff>
    </xdr:from>
    <xdr:ext cx="979606" cy="380566"/>
    <xdr:pic>
      <xdr:nvPicPr>
        <xdr:cNvPr id="435585375" name=""/>
        <xdr:cNvPicPr>
          <a:picLocks noChangeAspect="1"/>
        </xdr:cNvPicPr>
      </xdr:nvPicPr>
      <xdr:blipFill>
        <a:blip r:embed="rId1"/>
        <a:stretch/>
      </xdr:blipFill>
      <xdr:spPr bwMode="auto">
        <a:xfrm flipH="0" flipV="0">
          <a:off x="30040" y="7575982"/>
          <a:ext cx="979606" cy="380566"/>
        </a:xfrm>
        <a:prstGeom prst="rect">
          <a:avLst/>
        </a:prstGeom>
      </xdr:spPr>
    </xdr:pic>
    <xdr:clientData/>
  </xdr:oneCellAnchor>
  <xdr:oneCellAnchor>
    <xdr:from>
      <xdr:col>0</xdr:col>
      <xdr:colOff>30040</xdr:colOff>
      <xdr:row>21</xdr:row>
      <xdr:rowOff>77993</xdr:rowOff>
    </xdr:from>
    <xdr:ext cx="2244052" cy="639554"/>
    <xdr:pic>
      <xdr:nvPicPr>
        <xdr:cNvPr id="1852741815" name="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30040" y="8317118"/>
          <a:ext cx="2244052" cy="639554"/>
        </a:xfrm>
        <a:prstGeom prst="rect">
          <a:avLst/>
        </a:prstGeom>
      </xdr:spPr>
    </xdr:pic>
    <xdr:clientData/>
  </xdr:oneCellAnchor>
  <xdr:oneCellAnchor>
    <xdr:from>
      <xdr:col>0</xdr:col>
      <xdr:colOff>30040</xdr:colOff>
      <xdr:row>28</xdr:row>
      <xdr:rowOff>171630</xdr:rowOff>
    </xdr:from>
    <xdr:ext cx="2803646" cy="442383"/>
    <xdr:pic>
      <xdr:nvPicPr>
        <xdr:cNvPr id="354893044" name=""/>
        <xdr:cNvPicPr>
          <a:picLocks noChangeAspect="1"/>
        </xdr:cNvPicPr>
      </xdr:nvPicPr>
      <xdr:blipFill>
        <a:blip r:embed="rId3"/>
        <a:stretch/>
      </xdr:blipFill>
      <xdr:spPr bwMode="auto">
        <a:xfrm flipH="0" flipV="0">
          <a:off x="30040" y="10434817"/>
          <a:ext cx="2803646" cy="442383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0" showRuler="1" zoomScale="100" workbookViewId="0">
      <selection activeCell="A5" activeCellId="0" sqref="A5:K5"/>
    </sheetView>
  </sheetViews>
  <sheetFormatPr defaultRowHeight="15" customHeight="1"/>
  <cols>
    <col customWidth="1" min="1" max="1" width="3.140625"/>
    <col customWidth="1" min="2" max="2" width="36.28515625"/>
    <col customWidth="1" min="3" max="3" width="6.28515625"/>
    <col customWidth="1" min="4" max="4" width="6.7109375"/>
    <col customWidth="1" min="5" max="7" width="18.7109375"/>
    <col customWidth="1" min="8" max="8" width="13.421875"/>
    <col customWidth="1" min="9" max="9" width="12"/>
    <col customWidth="1" min="10" max="10" width="11.28515625"/>
    <col customWidth="1" min="11" max="11" width="14.7109375"/>
  </cols>
  <sheetData>
    <row r="1" ht="51.75" customHeight="1">
      <c r="H1" s="1"/>
      <c r="I1" s="2" t="s">
        <v>0</v>
      </c>
      <c r="J1" s="3"/>
      <c r="K1" s="3"/>
      <c r="L1" s="4"/>
    </row>
    <row r="2" ht="44.25" customHeight="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7"/>
      <c r="O2" s="7"/>
      <c r="P2" s="7"/>
      <c r="Q2" s="7"/>
      <c r="R2" s="7"/>
      <c r="S2" s="7"/>
    </row>
    <row r="3" ht="1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10"/>
      <c r="M3" s="7"/>
      <c r="N3" s="7"/>
      <c r="O3" s="7"/>
      <c r="P3" s="7"/>
      <c r="Q3" s="7"/>
      <c r="R3" s="7"/>
      <c r="S3" s="7"/>
    </row>
    <row r="4" ht="27.75" customHeight="1">
      <c r="A4" s="11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3"/>
      <c r="M4" s="7"/>
      <c r="N4" s="7"/>
      <c r="O4" s="7"/>
      <c r="P4" s="7"/>
      <c r="Q4" s="7"/>
      <c r="R4" s="7"/>
      <c r="S4" s="7"/>
    </row>
    <row r="5" ht="96" customHeight="1">
      <c r="A5" s="14" t="s"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6"/>
      <c r="M5" s="17"/>
      <c r="N5" s="17"/>
      <c r="O5" s="17"/>
      <c r="P5" s="17"/>
      <c r="Q5" s="17"/>
      <c r="R5" s="17"/>
      <c r="S5" s="17"/>
    </row>
    <row r="6" ht="36.75" customHeight="1">
      <c r="A6" s="18" t="s">
        <v>5</v>
      </c>
      <c r="B6" s="19"/>
      <c r="C6" s="19"/>
      <c r="D6" s="19"/>
      <c r="E6" s="19"/>
      <c r="F6" s="19"/>
      <c r="G6" s="19"/>
      <c r="H6" s="19"/>
      <c r="I6" s="19"/>
      <c r="J6" s="19"/>
      <c r="K6" s="20"/>
    </row>
    <row r="7" ht="19.5" customHeight="1">
      <c r="A7" s="21" t="s">
        <v>6</v>
      </c>
      <c r="B7" s="21" t="s">
        <v>7</v>
      </c>
      <c r="C7" s="21" t="s">
        <v>8</v>
      </c>
      <c r="D7" s="21" t="s">
        <v>9</v>
      </c>
      <c r="E7" s="22" t="s">
        <v>10</v>
      </c>
      <c r="F7" s="23"/>
      <c r="G7" s="23"/>
      <c r="H7" s="21" t="s">
        <v>11</v>
      </c>
      <c r="I7" s="21" t="s">
        <v>12</v>
      </c>
      <c r="J7" s="21" t="s">
        <v>13</v>
      </c>
      <c r="K7" s="21" t="s">
        <v>14</v>
      </c>
      <c r="L7" s="24"/>
    </row>
    <row r="8" ht="48.75" customHeight="1">
      <c r="A8" s="25"/>
      <c r="B8" s="25"/>
      <c r="C8" s="25"/>
      <c r="D8" s="25"/>
      <c r="E8" s="26" t="s">
        <v>15</v>
      </c>
      <c r="F8" s="26" t="s">
        <v>16</v>
      </c>
      <c r="G8" s="26" t="s">
        <v>17</v>
      </c>
      <c r="H8" s="25"/>
      <c r="I8" s="25"/>
      <c r="J8" s="25"/>
      <c r="K8" s="25"/>
      <c r="L8" s="8"/>
    </row>
    <row r="9" ht="94.5" customHeight="1">
      <c r="A9" s="27" t="s">
        <v>18</v>
      </c>
      <c r="B9" s="28" t="s">
        <v>19</v>
      </c>
      <c r="C9" s="27">
        <v>1</v>
      </c>
      <c r="D9" s="27" t="s">
        <v>20</v>
      </c>
      <c r="E9" s="29">
        <v>26900000</v>
      </c>
      <c r="F9" s="29">
        <v>29800000</v>
      </c>
      <c r="G9" s="30">
        <v>30500000</v>
      </c>
      <c r="H9" s="29">
        <f>AVERAGE(E9:G9)</f>
        <v>29066666.666666668</v>
      </c>
      <c r="I9" s="29">
        <f>SQRT(((SUM((POWER(E9-H9,2)),(POWER(F9-H9,2)),(POWER(G9-H9,2)))/(COLUMNS(E9:G9)-1))))</f>
        <v>1908751.7736293878</v>
      </c>
      <c r="J9" s="31">
        <f>I9/H9</f>
        <v>0.065668065606515627</v>
      </c>
      <c r="K9" s="29">
        <f>(C9/COUNTA(E9:G9))*SUM(E9:G9)</f>
        <v>29066666.666666664</v>
      </c>
      <c r="L9" s="8"/>
    </row>
    <row r="10">
      <c r="A10" s="32" t="s">
        <v>21</v>
      </c>
      <c r="B10" s="33"/>
      <c r="C10" s="33"/>
      <c r="D10" s="33"/>
      <c r="E10" s="33"/>
      <c r="F10" s="33"/>
      <c r="G10" s="33"/>
      <c r="H10" s="33"/>
      <c r="I10" s="33"/>
      <c r="J10" s="33"/>
      <c r="K10" s="34">
        <f>K9</f>
        <v>29066666.666666664</v>
      </c>
    </row>
    <row r="11" ht="27" customHeight="1">
      <c r="A11" s="35" t="s">
        <v>22</v>
      </c>
      <c r="B11" s="35"/>
      <c r="C11" s="35"/>
      <c r="D11" s="35"/>
      <c r="E11" s="35"/>
      <c r="F11" s="35"/>
      <c r="G11" s="35" t="s">
        <v>23</v>
      </c>
      <c r="H11" s="35"/>
      <c r="I11" s="35"/>
      <c r="J11" s="35"/>
      <c r="K11" s="35"/>
    </row>
    <row r="12" ht="39.75" customHeight="1">
      <c r="A12" s="35" t="s">
        <v>24</v>
      </c>
      <c r="B12" s="35"/>
      <c r="C12" s="35"/>
      <c r="D12" s="35"/>
      <c r="E12" s="35"/>
      <c r="F12" s="35"/>
      <c r="G12" s="35" t="s">
        <v>25</v>
      </c>
      <c r="H12" s="35"/>
      <c r="I12" s="35"/>
      <c r="J12" s="35"/>
      <c r="K12" s="35"/>
    </row>
    <row r="13" ht="9.75" customHeight="1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</row>
    <row r="14" ht="24" customHeight="1">
      <c r="A14" s="37" t="s">
        <v>26</v>
      </c>
      <c r="B14" s="3"/>
      <c r="C14" s="3"/>
      <c r="D14" s="7"/>
      <c r="E14" s="7"/>
      <c r="F14" s="36"/>
      <c r="G14" s="36"/>
      <c r="H14" s="36"/>
      <c r="I14" s="36"/>
      <c r="J14" s="36"/>
      <c r="K14" s="36"/>
    </row>
    <row r="15" ht="21.75" customHeight="1">
      <c r="A15" s="3"/>
      <c r="B15" s="3"/>
      <c r="C15" s="3"/>
      <c r="D15" s="7"/>
      <c r="E15" s="7"/>
      <c r="F15" s="36"/>
      <c r="G15" s="36"/>
      <c r="H15" s="36"/>
      <c r="I15" s="36"/>
      <c r="J15" s="36"/>
      <c r="K15" s="36"/>
    </row>
    <row r="16" ht="10.5" customHeight="1">
      <c r="A16" s="7"/>
      <c r="B16" s="7"/>
      <c r="C16" s="7"/>
      <c r="D16" s="7"/>
      <c r="E16" s="7"/>
    </row>
    <row r="17" ht="10.5" customHeight="1">
      <c r="A17" s="7"/>
      <c r="B17" s="7"/>
      <c r="C17" s="7"/>
      <c r="D17" s="7"/>
      <c r="E17" s="7"/>
    </row>
    <row r="18">
      <c r="A18" s="38" t="s">
        <v>27</v>
      </c>
      <c r="B18" s="7"/>
      <c r="C18" s="7"/>
      <c r="D18" s="7"/>
      <c r="E18" s="7"/>
    </row>
    <row r="20">
      <c r="B20" s="38" t="s">
        <v>28</v>
      </c>
      <c r="C20" s="38"/>
    </row>
    <row r="21">
      <c r="A21" s="38" t="s">
        <v>29</v>
      </c>
    </row>
    <row r="23">
      <c r="D23" s="39"/>
    </row>
    <row r="24" ht="39" customHeight="1"/>
    <row r="25" ht="16.5">
      <c r="A25" s="40" t="s">
        <v>30</v>
      </c>
      <c r="B25" s="41" t="s">
        <v>31</v>
      </c>
    </row>
    <row r="26" ht="15.75">
      <c r="A26" s="42" t="s">
        <v>32</v>
      </c>
      <c r="B26" s="43" t="s">
        <v>33</v>
      </c>
    </row>
    <row r="27">
      <c r="A27" s="40" t="s">
        <v>34</v>
      </c>
      <c r="B27" s="44" t="s">
        <v>35</v>
      </c>
    </row>
    <row r="28" ht="45" customHeight="1">
      <c r="A28" s="16" t="s">
        <v>36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30" ht="24.75" customHeight="1">
      <c r="D30" s="38" t="s">
        <v>37</v>
      </c>
    </row>
    <row r="32" ht="18">
      <c r="A32" s="38" t="s">
        <v>38</v>
      </c>
      <c r="B32" s="38"/>
    </row>
    <row r="33">
      <c r="A33" s="45" t="s">
        <v>39</v>
      </c>
      <c r="B33" s="38" t="s">
        <v>40</v>
      </c>
    </row>
    <row r="34">
      <c r="A34" s="45" t="s">
        <v>34</v>
      </c>
      <c r="B34" s="38" t="s">
        <v>41</v>
      </c>
    </row>
    <row r="35">
      <c r="A35" s="45" t="s">
        <v>42</v>
      </c>
      <c r="B35" s="38" t="s">
        <v>43</v>
      </c>
    </row>
    <row r="36" ht="46.5" customHeight="1">
      <c r="A36" s="46" t="s">
        <v>30</v>
      </c>
      <c r="B36" s="47" t="s">
        <v>44</v>
      </c>
      <c r="C36" s="47"/>
      <c r="D36" s="47"/>
      <c r="E36" s="47"/>
      <c r="F36" s="47"/>
      <c r="G36" s="47"/>
      <c r="H36" s="47"/>
      <c r="I36" s="47"/>
      <c r="J36" s="47"/>
      <c r="K36" s="47"/>
    </row>
    <row r="37" ht="15" customHeight="1">
      <c r="A37" s="48" t="s">
        <v>45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</row>
    <row r="38" ht="14.25" customHeight="1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</row>
    <row r="42" ht="30.75" customHeight="1">
      <c r="A42" s="49" t="s">
        <v>46</v>
      </c>
      <c r="B42" s="49"/>
      <c r="C42" s="49"/>
      <c r="D42" s="49"/>
      <c r="E42" s="49"/>
      <c r="F42" s="43"/>
      <c r="G42" s="50"/>
      <c r="H42" s="50"/>
      <c r="I42" s="51" t="s">
        <v>47</v>
      </c>
      <c r="J42" s="51"/>
      <c r="K42" s="51"/>
    </row>
  </sheetData>
  <mergeCells count="26">
    <mergeCell ref="I1:K1"/>
    <mergeCell ref="A2:K2"/>
    <mergeCell ref="A3:K3"/>
    <mergeCell ref="A4:K4"/>
    <mergeCell ref="A5:K5"/>
    <mergeCell ref="A6:K6"/>
    <mergeCell ref="A7:A8"/>
    <mergeCell ref="B7:B8"/>
    <mergeCell ref="C7:C8"/>
    <mergeCell ref="D7:D8"/>
    <mergeCell ref="E7:G7"/>
    <mergeCell ref="H7:H8"/>
    <mergeCell ref="I7:I8"/>
    <mergeCell ref="J7:J8"/>
    <mergeCell ref="K7:K8"/>
    <mergeCell ref="A10:J10"/>
    <mergeCell ref="A11:F11"/>
    <mergeCell ref="G11:K11"/>
    <mergeCell ref="A12:F12"/>
    <mergeCell ref="G12:K12"/>
    <mergeCell ref="A14:C15"/>
    <mergeCell ref="A28:K28"/>
    <mergeCell ref="B36:K36"/>
    <mergeCell ref="A37:K38"/>
    <mergeCell ref="A42:E42"/>
    <mergeCell ref="I42:K42"/>
  </mergeCells>
  <printOptions headings="0" gridLines="0"/>
  <pageMargins left="0.78740157480314954" right="0.39370078740157477" top="0.39370078740157477" bottom="0.39370078740157477" header="0.31496062992125984" footer="0.31496062992125984"/>
  <pageSetup paperSize="9" scale="61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Р7-Офис/2026.2.2.2683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repetyukls</cp:lastModifiedBy>
  <cp:revision>16</cp:revision>
  <dcterms:created xsi:type="dcterms:W3CDTF">2014-01-15T18:15:00Z</dcterms:created>
  <dcterms:modified xsi:type="dcterms:W3CDTF">2026-10-06T09:20:31Z</dcterms:modified>
  <cp:version>983040</cp:version>
</cp:coreProperties>
</file>