
<file path=[Content_Types].xml><?xml version="1.0" encoding="utf-8"?>
<Types xmlns="http://schemas.openxmlformats.org/package/2006/content-types">
  <Default Extension="svg" ContentType="image/svg+xml"/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расчет" sheetId="1" state="visible" r:id="rId1"/>
  </sheets>
  <definedNames>
    <definedName name="_xlnm.Print_Area" localSheetId="0">расчет!$A$1:$L$13</definedName>
  </definedNames>
  <calcPr/>
</workbook>
</file>

<file path=xl/sharedStrings.xml><?xml version="1.0" encoding="utf-8"?>
<sst xmlns="http://schemas.openxmlformats.org/spreadsheetml/2006/main" count="25" uniqueCount="25">
  <si>
    <t xml:space="preserve">Приложение № 2 
к извещению о проведении электронного аукциона</t>
  </si>
  <si>
    <t xml:space="preserve">Обоснование начальной (максимальной) цены контракта</t>
  </si>
  <si>
    <t>№</t>
  </si>
  <si>
    <t xml:space="preserve">Наименование работы</t>
  </si>
  <si>
    <t xml:space="preserve">Ед. изм</t>
  </si>
  <si>
    <t>Кол-во</t>
  </si>
  <si>
    <t xml:space="preserve">Источник информации о цене (руб./ед.изм.)</t>
  </si>
  <si>
    <t xml:space="preserve">Однородность совокупности значений выявленных цен, используемых в расчете НМЦК**</t>
  </si>
  <si>
    <t xml:space="preserve">НМЦК, определенная методом сопоставимых рыночных цен (анализа рынка)*</t>
  </si>
  <si>
    <t xml:space="preserve">КП1
</t>
  </si>
  <si>
    <t xml:space="preserve">КП2
</t>
  </si>
  <si>
    <t xml:space="preserve">КП3
</t>
  </si>
  <si>
    <t xml:space="preserve">Средняя арифметическая цена за единицу     &lt;ц&gt; </t>
  </si>
  <si>
    <r>
      <rPr>
        <b/>
        <sz val="12"/>
        <rFont val="Times New Roman"/>
      </rPr>
      <t xml:space="preserve">Расчет НМЦК по формуле</t>
    </r>
    <r>
      <rPr>
        <sz val="12"/>
        <rFont val="Times New Roman"/>
      </rPr>
      <t xml:space="preserve">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</si>
  <si>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 xml:space="preserve">Цена за единицу изм. (руб.)</t>
  </si>
  <si>
    <t xml:space="preserve">Цена за единицу изм. с округлением (вниз) до сотых долей после запятой (руб.)</t>
  </si>
  <si>
    <t xml:space="preserve">НМЦК с учетом округления цены за единицу (руб.)**</t>
  </si>
  <si>
    <t xml:space="preserve">Выполнение работ по расширению функциональных характеристик Единой информационной системы Федеральной службы по надзору в сфере связи, информационных технологий и массовых коммуникаций в целях обеспечения автоматизации обработки информации, связанной с договорами операторов связи о совместном использовании радиочастотного спектра и средств связи</t>
  </si>
  <si>
    <t xml:space="preserve">Расширение характеристик СПО ППП  «Присвоение радиочастот» ЕИС Роскомнадзора для реализации функциональных характеристик</t>
  </si>
  <si>
    <t>шт.</t>
  </si>
  <si>
    <t xml:space="preserve">Расширение характеристик имеющегося в распоряжении Заказчика СПО ППП «Интернет портал Роскомнадзора» в части специализированного сайта «Портал заявителей Роскомнадзора» ЕИС Роскомнадзора для реализации функциональных характеристик</t>
  </si>
  <si>
    <t xml:space="preserve">Расширение характеристик имеющегося в распоряжении Заказчика СПО ППП «Учет и регистрация РЭС и ВЧУ» ЕИС Роскомнадзора для реализации функциональных характеристик</t>
  </si>
  <si>
    <t>Итого</t>
  </si>
  <si>
    <t xml:space="preserve">*Определение НМЦК произведено Заказчиком в соответствии с  Приказом Минэкономразвития России от 02.10.2013 N 567 "Об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исполнителем)". </t>
  </si>
  <si>
    <t xml:space="preserve">** В соответствии с частью 20 статьи 22 Федерального закона от 5 апреля 2013 г. 
№ 44-ФЗ «О контрактной системе в сфере закупок товаров, работ, услуг для обеспечения государственных и муниципальных нужд» при определении и обосновании начальной  (максимальной) цены государственного контракта был использован метод сопоставимых рыночных цен (анализ рынка).
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</si>
</sst>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4">
    <numFmt numFmtId="160" formatCode="_-* #,##0_р_._-;\-* #,##0_р_._-;_-* &quot;-&quot;_р_._-;_-@_-"/>
    <numFmt numFmtId="161" formatCode="_-* #,##0.00_р_._-;\-* #,##0.00_р_._-;_-* &quot;-&quot;??_р_._-;_-@_-"/>
    <numFmt numFmtId="162" formatCode="#,##0.00\ _₽"/>
    <numFmt numFmtId="163" formatCode="_-* #,##0.00\ _₽_-;\-* #,##0.00\ _₽_-;_-* &quot;-&quot;??\ _₽_-;_-@_-"/>
  </numFmts>
  <fonts count="6">
    <font>
      <sz val="11.000000"/>
      <color theme="1"/>
      <name val="Calibri"/>
      <scheme val="minor"/>
    </font>
    <font>
      <sz val="12.000000"/>
      <color theme="1"/>
      <name val="Times New Roman"/>
    </font>
    <font>
      <b/>
      <sz val="12.000000"/>
      <color theme="1"/>
      <name val="Times New Roman"/>
    </font>
    <font>
      <b/>
      <sz val="12.000000"/>
      <name val="Times New Roman"/>
    </font>
    <font>
      <sz val="12.000000"/>
      <name val="Times New Roman"/>
    </font>
    <font>
      <sz val="14.000000"/>
      <color theme="1" tint="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5"/>
      </patternFill>
    </fill>
    <fill>
      <patternFill patternType="solid">
        <fgColor theme="0" tint="0"/>
        <bgColor theme="0" tint="0"/>
      </patternFill>
    </fill>
  </fills>
  <borders count="8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3"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0" applyNumberFormat="1" applyFont="1" applyFill="1" applyBorder="1"/>
  </cellStyleXfs>
  <cellXfs count="51">
    <xf fontId="0" fillId="0" borderId="0" numFmtId="0" xfId="0"/>
    <xf fontId="1" fillId="0" borderId="0" numFmtId="0" xfId="0" applyFont="1"/>
    <xf fontId="1" fillId="0" borderId="0" numFmtId="4" xfId="0" applyNumberFormat="1" applyFont="1"/>
    <xf fontId="1" fillId="0" borderId="0" numFmtId="0" xfId="0" applyFont="1" applyAlignment="1">
      <alignment vertical="top"/>
    </xf>
    <xf fontId="2" fillId="0" borderId="0" numFmtId="0" xfId="0" applyFont="1" applyAlignment="1">
      <alignment horizontal="left" wrapText="1"/>
    </xf>
    <xf fontId="2" fillId="0" borderId="0" numFmtId="0" xfId="0" applyFont="1" applyAlignment="1">
      <alignment horizontal="center" vertical="center" wrapText="1"/>
    </xf>
    <xf fontId="2" fillId="0" borderId="0" numFmtId="4" xfId="0" applyNumberFormat="1" applyFont="1" applyAlignment="1">
      <alignment horizontal="left" vertical="center" wrapText="1"/>
    </xf>
    <xf fontId="2" fillId="0" borderId="0" numFmtId="0" xfId="0" applyFont="1" applyAlignment="1">
      <alignment horizontal="left" vertical="center" wrapText="1"/>
    </xf>
    <xf fontId="1" fillId="0" borderId="0" numFmtId="0" xfId="0" applyFont="1" applyAlignment="1">
      <alignment wrapText="1"/>
    </xf>
    <xf fontId="3" fillId="0" borderId="1" numFmtId="0" xfId="0" applyFont="1" applyBorder="1" applyAlignment="1">
      <alignment horizontal="center" vertical="center" wrapText="1"/>
    </xf>
    <xf fontId="3" fillId="0" borderId="0" numFmtId="0" xfId="0" applyFont="1" applyAlignment="1">
      <alignment horizontal="center" vertical="center" wrapText="1"/>
    </xf>
    <xf fontId="2" fillId="0" borderId="1" numFmtId="0" xfId="0" applyFont="1" applyBorder="1" applyAlignment="1">
      <alignment horizontal="center" vertical="center" wrapText="1"/>
    </xf>
    <xf fontId="1" fillId="0" borderId="0" numFmtId="4" xfId="0" applyNumberFormat="1" applyFont="1" applyAlignment="1">
      <alignment wrapText="1"/>
    </xf>
    <xf fontId="3" fillId="0" borderId="2" numFmtId="0" xfId="0" applyFont="1" applyBorder="1" applyAlignment="1">
      <alignment horizontal="center" vertical="center" wrapText="1"/>
    </xf>
    <xf fontId="3" fillId="0" borderId="3" numFmtId="0" xfId="0" applyFont="1" applyBorder="1" applyAlignment="1">
      <alignment horizontal="center" vertical="center" wrapText="1"/>
    </xf>
    <xf fontId="3" fillId="0" borderId="4" numFmtId="0" xfId="0" applyFont="1" applyBorder="1" applyAlignment="1">
      <alignment horizontal="center" vertical="center" wrapText="1"/>
    </xf>
    <xf fontId="3" fillId="0" borderId="4" numFmtId="2" xfId="0" applyNumberFormat="1" applyFont="1" applyBorder="1" applyAlignment="1">
      <alignment horizontal="center" vertical="top" wrapText="1"/>
    </xf>
    <xf fontId="3" fillId="0" borderId="2" numFmtId="0" xfId="0" applyFont="1" applyBorder="1" applyAlignment="1">
      <alignment horizontal="center" vertical="top" wrapText="1"/>
    </xf>
    <xf fontId="1" fillId="0" borderId="5" numFmtId="0" xfId="0" applyFont="1" applyBorder="1"/>
    <xf fontId="1" fillId="0" borderId="6" numFmtId="0" xfId="0" applyFont="1" applyBorder="1"/>
    <xf fontId="3" fillId="0" borderId="7" numFmtId="0" xfId="0" applyFont="1" applyBorder="1" applyAlignment="1">
      <alignment horizontal="center" vertical="center" wrapText="1"/>
    </xf>
    <xf fontId="3" fillId="0" borderId="4" numFmtId="0" xfId="0" applyFont="1" applyBorder="1" applyAlignment="1">
      <alignment horizontal="center" vertical="top" wrapText="1"/>
    </xf>
    <xf fontId="4" fillId="0" borderId="4" numFmtId="0" xfId="0" applyFont="1" applyBorder="1" applyAlignment="1">
      <alignment horizontal="center" vertical="top" wrapText="1"/>
    </xf>
    <xf fontId="2" fillId="0" borderId="4" numFmtId="0" xfId="0" applyFont="1" applyBorder="1" applyAlignment="1">
      <alignment horizontal="center" vertical="top" wrapText="1"/>
    </xf>
    <xf fontId="1" fillId="0" borderId="0" numFmtId="0" xfId="0" applyFont="1" applyAlignment="1">
      <alignment horizontal="center" vertical="top"/>
    </xf>
    <xf fontId="3" fillId="0" borderId="5" numFmtId="0" xfId="0" applyFont="1" applyBorder="1" applyAlignment="1">
      <alignment horizontal="center" vertical="center" wrapText="1"/>
    </xf>
    <xf fontId="1" fillId="0" borderId="5" numFmtId="0" xfId="0" applyFont="1" applyBorder="1" applyAlignment="1">
      <alignment horizontal="center" vertical="center"/>
    </xf>
    <xf fontId="1" fillId="0" borderId="6" numFmtId="0" xfId="0" applyFont="1" applyBorder="1" applyAlignment="1">
      <alignment horizontal="center" vertical="center"/>
    </xf>
    <xf fontId="1" fillId="0" borderId="0" numFmtId="4" xfId="0" applyNumberFormat="1" applyFont="1" applyAlignment="1">
      <alignment horizontal="center" vertical="top"/>
    </xf>
    <xf fontId="3" fillId="0" borderId="6" numFmtId="0" xfId="0" applyFont="1" applyBorder="1" applyAlignment="1">
      <alignment horizontal="center" vertical="center" wrapText="1"/>
    </xf>
    <xf fontId="4" fillId="0" borderId="4" numFmtId="0" xfId="0" applyFont="1" applyBorder="1" applyAlignment="1">
      <alignment horizontal="center" vertical="center" wrapText="1"/>
    </xf>
    <xf fontId="4" fillId="2" borderId="4" numFmtId="0" xfId="0" applyFont="1" applyFill="1" applyBorder="1" applyAlignment="1">
      <alignment horizontal="left" vertical="center" wrapText="1"/>
    </xf>
    <xf fontId="4" fillId="3" borderId="4" numFmtId="161" xfId="2" applyNumberFormat="1" applyFont="1" applyFill="1" applyBorder="1" applyAlignment="1">
      <alignment horizontal="right" vertical="center" wrapText="1"/>
    </xf>
    <xf fontId="4" fillId="0" borderId="4" numFmtId="161" xfId="2" applyNumberFormat="1" applyFont="1" applyBorder="1" applyAlignment="1">
      <alignment horizontal="right" vertical="center" wrapText="1"/>
    </xf>
    <xf fontId="4" fillId="0" borderId="4" numFmtId="162" xfId="0" applyNumberFormat="1" applyFont="1" applyBorder="1" applyAlignment="1">
      <alignment horizontal="center" vertical="center" wrapText="1"/>
    </xf>
    <xf fontId="4" fillId="0" borderId="4" numFmtId="163" xfId="0" applyNumberFormat="1" applyFont="1" applyBorder="1" applyAlignment="1">
      <alignment horizontal="center" vertical="center" wrapText="1"/>
    </xf>
    <xf fontId="3" fillId="0" borderId="4" numFmtId="163" xfId="0" applyNumberFormat="1" applyFont="1" applyBorder="1" applyAlignment="1">
      <alignment horizontal="center" vertical="center" wrapText="1"/>
    </xf>
    <xf fontId="1" fillId="0" borderId="0" numFmtId="163" xfId="0" applyNumberFormat="1" applyFont="1" applyAlignment="1">
      <alignment horizontal="center" vertical="top"/>
    </xf>
    <xf fontId="4" fillId="0" borderId="4" numFmtId="0" xfId="0" applyFont="1" applyBorder="1" applyAlignment="1">
      <alignment horizontal="left" vertical="center" wrapText="1"/>
    </xf>
    <xf fontId="4" fillId="0" borderId="4" numFmtId="161" xfId="2" applyNumberFormat="1" applyFont="1" applyBorder="1" applyAlignment="1">
      <alignment horizontal="center" vertical="center" wrapText="1"/>
    </xf>
    <xf fontId="4" fillId="0" borderId="2" numFmtId="0" xfId="0" applyFont="1" applyBorder="1" applyAlignment="1">
      <alignment horizontal="center" vertical="center" wrapText="1"/>
    </xf>
    <xf fontId="3" fillId="0" borderId="5" numFmtId="0" xfId="0" applyFont="1" applyBorder="1" applyAlignment="1">
      <alignment horizontal="left" vertical="center" wrapText="1"/>
    </xf>
    <xf fontId="4" fillId="0" borderId="5" numFmtId="0" xfId="0" applyFont="1" applyBorder="1" applyAlignment="1">
      <alignment horizontal="center" vertical="center" wrapText="1"/>
    </xf>
    <xf fontId="4" fillId="0" borderId="5" numFmtId="162" xfId="0" applyNumberFormat="1" applyFont="1" applyBorder="1" applyAlignment="1">
      <alignment horizontal="center" vertical="center" wrapText="1"/>
    </xf>
    <xf fontId="4" fillId="0" borderId="5" numFmtId="163" xfId="0" applyNumberFormat="1" applyFont="1" applyBorder="1" applyAlignment="1">
      <alignment horizontal="center" vertical="center" wrapText="1"/>
    </xf>
    <xf fontId="4" fillId="0" borderId="6" numFmtId="163" xfId="0" applyNumberFormat="1" applyFont="1" applyBorder="1" applyAlignment="1">
      <alignment horizontal="center" vertical="center" wrapText="1"/>
    </xf>
    <xf fontId="2" fillId="0" borderId="0" numFmtId="0" xfId="0" applyFont="1" applyAlignment="1">
      <alignment horizontal="center" vertical="center"/>
    </xf>
    <xf fontId="2" fillId="0" borderId="0" numFmtId="4" xfId="0" applyNumberFormat="1" applyFont="1"/>
    <xf fontId="5" fillId="0" borderId="0" numFmtId="0" xfId="0" applyFont="1" applyAlignment="1">
      <alignment horizontal="left" wrapText="1"/>
    </xf>
    <xf fontId="5" fillId="0" borderId="0" numFmtId="0" xfId="0" applyFont="1"/>
    <xf fontId="5" fillId="0" borderId="0" numFmtId="0" xfId="0" applyFont="1" applyAlignment="1">
      <alignment horizontal="left" vertical="top" wrapText="1"/>
    </xf>
  </cellXfs>
  <cellStyles count="3">
    <cellStyle name="Обычный" xfId="0" builtinId="0"/>
    <cellStyle name="Обычный 5" xfId="1"/>
    <cellStyle name="Финансовый [0]" xfId="2" builtin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media1.svg"/><Relationship Id="rId3" Type="http://schemas.openxmlformats.org/officeDocument/2006/relationships/image" Target="../media/image2.png"/><Relationship Id="rId4" Type="http://schemas.openxmlformats.org/officeDocument/2006/relationships/image" Target="../media/media2.svg"/><Relationship Id="rId5" Type="http://schemas.openxmlformats.org/officeDocument/2006/relationships/image" Target="../media/image3.png"/><Relationship Id="rId6" Type="http://schemas.openxmlformats.org/officeDocument/2006/relationships/image" Target="../media/media3.sv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twoCell">
    <xdr:from>
      <xdr:col>7</xdr:col>
      <xdr:colOff>0</xdr:colOff>
      <xdr:row>3</xdr:row>
      <xdr:rowOff>1227236</xdr:rowOff>
    </xdr:from>
    <xdr:to>
      <xdr:col>8</xdr:col>
      <xdr:colOff>18733</xdr:colOff>
      <xdr:row>3</xdr:row>
      <xdr:rowOff>1583530</xdr:rowOff>
    </xdr:to>
    <xdr:pic>
      <xdr:nvPicPr>
        <xdr:cNvPr id="17189" name="Picture 1"/>
        <xdr:cNvPicPr>
          <a:picLocks noChangeAspect="1"/>
        </xdr:cNvPicPr>
      </xdr:nvPicPr>
      <xdr:blipFill>
        <a:blip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twoCell">
    <xdr:from>
      <xdr:col>8</xdr:col>
      <xdr:colOff>198964</xdr:colOff>
      <xdr:row>3</xdr:row>
      <xdr:rowOff>2127869</xdr:rowOff>
    </xdr:from>
    <xdr:to>
      <xdr:col>8</xdr:col>
      <xdr:colOff>1609018</xdr:colOff>
      <xdr:row>3</xdr:row>
      <xdr:rowOff>2494061</xdr:rowOff>
    </xdr:to>
    <xdr:pic>
      <xdr:nvPicPr>
        <xdr:cNvPr id="17190" name="Picture 5"/>
        <xdr:cNvPicPr>
          <a:picLocks noChangeAspect="1"/>
        </xdr:cNvPicPr>
      </xdr:nvPicPr>
      <xdr:blipFill>
        <a:blip r:embed="rId3">
          <a:extLst>
            <a:ext uri="{96DAC541-7B7A-43D3-8B79-37D633B846F1}">
              <asvg:svgBlip xmlns:asvg="http://schemas.microsoft.com/office/drawing/2016/SVG/main" r:embed="rId4"/>
            </a:ext>
          </a:extLst>
        </a:blip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twoCell">
    <xdr:from>
      <xdr:col>8</xdr:col>
      <xdr:colOff>415230</xdr:colOff>
      <xdr:row>3</xdr:row>
      <xdr:rowOff>1227236</xdr:rowOff>
    </xdr:from>
    <xdr:to>
      <xdr:col>8</xdr:col>
      <xdr:colOff>560561</xdr:colOff>
      <xdr:row>3</xdr:row>
      <xdr:rowOff>1454869</xdr:rowOff>
    </xdr:to>
    <xdr:pic>
      <xdr:nvPicPr>
        <xdr:cNvPr id="17191" name="Picture 6"/>
        <xdr:cNvPicPr>
          <a:picLocks noChangeAspect="1"/>
        </xdr:cNvPicPr>
      </xdr:nvPicPr>
      <xdr:blipFill>
        <a:blip r:embed="rId5">
          <a:extLst>
            <a:ext uri="{96DAC541-7B7A-43D3-8B79-37D633B846F1}">
              <asvg:svgBlip xmlns:asvg="http://schemas.microsoft.com/office/drawing/2016/SVG/main" r:embed="rId6"/>
            </a:ext>
          </a:extLst>
        </a:blip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topLeftCell="B4" zoomScale="80" workbookViewId="0">
      <selection activeCell="R23" activeCellId="0" sqref="R23"/>
    </sheetView>
  </sheetViews>
  <sheetFormatPr defaultRowHeight="15.75" customHeight="1"/>
  <cols>
    <col customWidth="1" min="1" max="1" style="1" width="4.5703125"/>
    <col customWidth="1" min="2" max="2" style="1" width="84.28515625"/>
    <col customWidth="1" min="3" max="3" style="1" width="7.140625"/>
    <col customWidth="1" min="4" max="4" style="1" width="6.85546875"/>
    <col bestFit="1" customWidth="1" min="5" max="7" style="1" width="16.5703125"/>
    <col customWidth="1" min="8" max="8" style="1" width="15.5703125"/>
    <col customWidth="1" min="9" max="9" style="1" width="28"/>
    <col bestFit="1" customWidth="1" min="10" max="10" style="1" width="16.5703125"/>
    <col bestFit="1" customWidth="1" min="11" max="11" style="1" width="18.28515625"/>
    <col bestFit="1" customWidth="1" min="12" max="12" style="1" width="23.7109375"/>
    <col customWidth="1" min="13" max="13" style="2" width="19.85546875"/>
    <col customWidth="1" min="14" max="14" style="1" width="9.140625"/>
    <col bestFit="1" customWidth="1" min="15" max="15" style="1" width="18.85546875"/>
    <col customWidth="1" min="16" max="257" style="1" width="9.140625"/>
  </cols>
  <sheetData>
    <row r="1" ht="34.5" customHeight="1">
      <c r="C1" s="3"/>
      <c r="I1" s="4"/>
      <c r="J1" s="5" t="s">
        <v>0</v>
      </c>
      <c r="K1" s="5"/>
      <c r="L1" s="5"/>
      <c r="M1" s="6"/>
      <c r="N1" s="7"/>
      <c r="O1" s="7"/>
      <c r="P1" s="8"/>
      <c r="Q1" s="8"/>
      <c r="R1" s="8"/>
      <c r="S1" s="8"/>
      <c r="T1" s="8"/>
      <c r="U1" s="8"/>
    </row>
    <row r="2" ht="19.5" customHeight="1">
      <c r="A2" s="9" t="s">
        <v>1</v>
      </c>
      <c r="B2" s="9"/>
      <c r="C2" s="9"/>
      <c r="D2" s="9"/>
      <c r="E2" s="9"/>
      <c r="F2" s="9"/>
      <c r="G2" s="9"/>
      <c r="H2" s="9"/>
      <c r="I2" s="10"/>
      <c r="J2" s="11"/>
      <c r="K2" s="11"/>
      <c r="L2" s="11"/>
      <c r="M2" s="12"/>
      <c r="N2" s="8"/>
      <c r="O2" s="8"/>
      <c r="P2" s="8"/>
      <c r="Q2" s="8"/>
      <c r="R2" s="8"/>
      <c r="S2" s="8"/>
      <c r="T2" s="8"/>
      <c r="U2" s="8"/>
    </row>
    <row r="3" ht="15.75" customHeight="1">
      <c r="A3" s="13" t="s">
        <v>2</v>
      </c>
      <c r="B3" s="14" t="s">
        <v>3</v>
      </c>
      <c r="C3" s="15" t="s">
        <v>4</v>
      </c>
      <c r="D3" s="15" t="s">
        <v>5</v>
      </c>
      <c r="E3" s="15" t="s">
        <v>6</v>
      </c>
      <c r="F3" s="15"/>
      <c r="G3" s="15"/>
      <c r="H3" s="16" t="s">
        <v>7</v>
      </c>
      <c r="I3" s="17" t="s">
        <v>8</v>
      </c>
      <c r="J3" s="18"/>
      <c r="K3" s="18"/>
      <c r="L3" s="19"/>
    </row>
    <row r="4" ht="199.5" customHeight="1">
      <c r="A4" s="13"/>
      <c r="B4" s="20"/>
      <c r="C4" s="15"/>
      <c r="D4" s="15"/>
      <c r="E4" s="15" t="s">
        <v>9</v>
      </c>
      <c r="F4" s="15" t="s">
        <v>10</v>
      </c>
      <c r="G4" s="15" t="s">
        <v>11</v>
      </c>
      <c r="H4" s="21" t="s">
        <v>12</v>
      </c>
      <c r="I4" s="22" t="s">
        <v>13</v>
      </c>
      <c r="J4" s="23" t="s">
        <v>14</v>
      </c>
      <c r="K4" s="23" t="s">
        <v>15</v>
      </c>
      <c r="L4" s="23" t="s">
        <v>16</v>
      </c>
    </row>
    <row r="5" s="24" customFormat="1" ht="37.5" customHeight="1">
      <c r="A5" s="13" t="s">
        <v>17</v>
      </c>
      <c r="B5" s="25"/>
      <c r="C5" s="26"/>
      <c r="D5" s="26"/>
      <c r="E5" s="26"/>
      <c r="F5" s="26"/>
      <c r="G5" s="26"/>
      <c r="H5" s="26"/>
      <c r="I5" s="26"/>
      <c r="J5" s="26"/>
      <c r="K5" s="26"/>
      <c r="L5" s="27"/>
      <c r="M5" s="28"/>
    </row>
    <row r="6" s="24" customFormat="1" ht="19.5" customHeight="1">
      <c r="A6" s="13"/>
      <c r="B6" s="25"/>
      <c r="C6" s="25"/>
      <c r="D6" s="25"/>
      <c r="E6" s="25"/>
      <c r="F6" s="25"/>
      <c r="G6" s="25"/>
      <c r="H6" s="25"/>
      <c r="I6" s="25"/>
      <c r="J6" s="25"/>
      <c r="K6" s="25"/>
      <c r="L6" s="29"/>
      <c r="M6" s="28"/>
    </row>
    <row r="7" s="24" customFormat="1" ht="30">
      <c r="A7" s="30">
        <v>1</v>
      </c>
      <c r="B7" s="31" t="s">
        <v>18</v>
      </c>
      <c r="C7" s="30" t="s">
        <v>19</v>
      </c>
      <c r="D7" s="30">
        <v>1</v>
      </c>
      <c r="E7" s="32">
        <v>2138500</v>
      </c>
      <c r="F7" s="33">
        <v>2275000</v>
      </c>
      <c r="G7" s="32">
        <v>2283250</v>
      </c>
      <c r="H7" s="34">
        <f t="shared" ref="H7:H9" si="0">AVERAGE(E7:G7)</f>
        <v>2232250</v>
      </c>
      <c r="I7" s="34">
        <f t="shared" ref="I7:I9" si="1">((D7/3)*(SUM(E7:G7)))</f>
        <v>2232250</v>
      </c>
      <c r="J7" s="35">
        <f t="shared" ref="J7:J9" si="2">I7/D7</f>
        <v>2232250</v>
      </c>
      <c r="K7" s="35">
        <f t="shared" ref="K7:K9" si="3">ROUND(J7,2)</f>
        <v>2232250</v>
      </c>
      <c r="L7" s="36">
        <f t="shared" ref="L7:L9" si="4">K7*D7</f>
        <v>2232250</v>
      </c>
      <c r="M7" s="28"/>
      <c r="O7" s="37"/>
    </row>
    <row r="8" s="24" customFormat="1" ht="60">
      <c r="A8" s="30">
        <v>2</v>
      </c>
      <c r="B8" s="31" t="s">
        <v>20</v>
      </c>
      <c r="C8" s="30" t="s">
        <v>19</v>
      </c>
      <c r="D8" s="30">
        <v>1</v>
      </c>
      <c r="E8" s="32">
        <v>2961000</v>
      </c>
      <c r="F8" s="33">
        <v>3150000</v>
      </c>
      <c r="G8" s="32">
        <v>3244500</v>
      </c>
      <c r="H8" s="34">
        <f t="shared" si="0"/>
        <v>3118500</v>
      </c>
      <c r="I8" s="34">
        <f t="shared" si="1"/>
        <v>3118500</v>
      </c>
      <c r="J8" s="35">
        <f t="shared" si="2"/>
        <v>3118500</v>
      </c>
      <c r="K8" s="35">
        <f t="shared" si="3"/>
        <v>3118500</v>
      </c>
      <c r="L8" s="36">
        <f t="shared" si="4"/>
        <v>3118500</v>
      </c>
      <c r="M8" s="28"/>
      <c r="O8" s="37"/>
    </row>
    <row r="9" s="24" customFormat="1" ht="30">
      <c r="A9" s="30">
        <v>3</v>
      </c>
      <c r="B9" s="38" t="s">
        <v>21</v>
      </c>
      <c r="C9" s="30" t="s">
        <v>19</v>
      </c>
      <c r="D9" s="30">
        <v>1</v>
      </c>
      <c r="E9" s="32">
        <v>2138500</v>
      </c>
      <c r="F9" s="39">
        <v>2275000</v>
      </c>
      <c r="G9" s="32">
        <v>2409250</v>
      </c>
      <c r="H9" s="34">
        <f t="shared" si="0"/>
        <v>2274250</v>
      </c>
      <c r="I9" s="34">
        <f t="shared" si="1"/>
        <v>2274250</v>
      </c>
      <c r="J9" s="35">
        <f t="shared" si="2"/>
        <v>2274250</v>
      </c>
      <c r="K9" s="35">
        <f t="shared" si="3"/>
        <v>2274250</v>
      </c>
      <c r="L9" s="36">
        <f t="shared" si="4"/>
        <v>2274250</v>
      </c>
      <c r="M9" s="28"/>
      <c r="O9" s="37"/>
    </row>
    <row r="10" s="24" customFormat="1">
      <c r="A10" s="40"/>
      <c r="B10" s="41"/>
      <c r="C10" s="42"/>
      <c r="D10" s="42"/>
      <c r="E10" s="39">
        <f>SUM(E7:E9)</f>
        <v>7238000</v>
      </c>
      <c r="F10" s="39">
        <f>SUM(F7:F9)</f>
        <v>7700000</v>
      </c>
      <c r="G10" s="39">
        <f>SUM(G7:G9)</f>
        <v>7937000</v>
      </c>
      <c r="H10" s="43"/>
      <c r="I10" s="43"/>
      <c r="J10" s="44"/>
      <c r="K10" s="45"/>
      <c r="L10" s="36"/>
      <c r="M10" s="28"/>
      <c r="O10" s="37"/>
    </row>
    <row r="11" s="24" customFormat="1">
      <c r="A11" s="13" t="s">
        <v>22</v>
      </c>
      <c r="B11" s="25"/>
      <c r="C11" s="25"/>
      <c r="D11" s="25"/>
      <c r="E11" s="25"/>
      <c r="F11" s="25"/>
      <c r="G11" s="25"/>
      <c r="H11" s="25"/>
      <c r="I11" s="25"/>
      <c r="J11" s="25"/>
      <c r="K11" s="29"/>
      <c r="L11" s="36">
        <f>SUM(L7:L9)</f>
        <v>7625000</v>
      </c>
      <c r="M11" s="28"/>
    </row>
    <row r="12" ht="15" customHeight="1">
      <c r="A12" s="46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7"/>
    </row>
    <row r="13" ht="45" customHeight="1">
      <c r="A13" s="48" t="s">
        <v>23</v>
      </c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9"/>
      <c r="M13" s="49"/>
    </row>
    <row r="14" ht="72" customHeight="1">
      <c r="A14" s="50" t="s">
        <v>24</v>
      </c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</row>
  </sheetData>
  <mergeCells count="13">
    <mergeCell ref="J1:L2"/>
    <mergeCell ref="A2:I2"/>
    <mergeCell ref="A3:A4"/>
    <mergeCell ref="B3:B4"/>
    <mergeCell ref="C3:C4"/>
    <mergeCell ref="D3:D4"/>
    <mergeCell ref="E3:G3"/>
    <mergeCell ref="I3:L3"/>
    <mergeCell ref="A5:L5"/>
    <mergeCell ref="A6:L6"/>
    <mergeCell ref="A11:K11"/>
    <mergeCell ref="A13:K13"/>
    <mergeCell ref="A14:M14"/>
  </mergeCells>
  <printOptions headings="0" gridLines="0"/>
  <pageMargins left="0.25" right="0.25" top="0.75" bottom="0.75" header="0.29999999999999999" footer="0.29999999999999999"/>
  <pageSetup paperSize="9" scale="64" fitToWidth="1" fitToHeight="1" pageOrder="downThenOver" orientation="landscape" usePrinterDefaults="1" blackAndWhite="0" draft="0" cellComments="none" useFirstPageNumber="0" errors="displayed" horizontalDpi="600" verticalDpi="600" copies="1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Р7-Офис/2026.2.1.2269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</dc:creator>
  <cp:lastModifiedBy>vo-603@JSRK.RU</cp:lastModifiedBy>
  <cp:revision>7</cp:revision>
  <dcterms:created xsi:type="dcterms:W3CDTF">2014-01-15T18:15:00Z</dcterms:created>
  <dcterms:modified xsi:type="dcterms:W3CDTF">2026-10-06T10:00:51Z</dcterms:modified>
  <cp:version>786432</cp:version>
</cp:coreProperties>
</file>