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\\192.168.1.137\Public\OBSH\Прозоров А\2026\1 С\"/>
    </mc:Choice>
  </mc:AlternateContent>
  <bookViews>
    <workbookView xWindow="0" yWindow="0" windowWidth="28800" windowHeight="12435"/>
  </bookViews>
  <sheets>
    <sheet name="НМЦ спецификация" sheetId="1" r:id="rId1"/>
  </sheets>
  <definedNames>
    <definedName name="OLE_LINK17" localSheetId="0">'НМЦ спецификация'!#REF!</definedName>
    <definedName name="_xlnm.Print_Area" localSheetId="0">'НМЦ спецификация'!$A$1:$J$41</definedName>
  </definedNames>
  <calcPr calcId="152511"/>
</workbook>
</file>

<file path=xl/calcChain.xml><?xml version="1.0" encoding="utf-8"?>
<calcChain xmlns="http://schemas.openxmlformats.org/spreadsheetml/2006/main">
  <c r="G8" i="1" l="1"/>
  <c r="J8" i="1" s="1"/>
  <c r="W8" i="1"/>
  <c r="R8" i="1"/>
  <c r="R11" i="1" l="1"/>
  <c r="L8" i="1"/>
  <c r="N8" i="1" s="1"/>
  <c r="K8" i="1"/>
  <c r="K11" i="1" s="1"/>
  <c r="K14" i="1" s="1"/>
  <c r="L11" i="1" l="1"/>
  <c r="L15" i="1" s="1"/>
  <c r="N11" i="1"/>
  <c r="K20" i="1" l="1"/>
  <c r="O8" i="1" l="1"/>
  <c r="X8" i="1"/>
  <c r="J9" i="1"/>
  <c r="Y11" i="1" l="1"/>
  <c r="Z9" i="1"/>
  <c r="AC8" i="1" l="1"/>
  <c r="AA8" i="1"/>
  <c r="AB8" i="1"/>
  <c r="J10" i="1"/>
</calcChain>
</file>

<file path=xl/sharedStrings.xml><?xml version="1.0" encoding="utf-8"?>
<sst xmlns="http://schemas.openxmlformats.org/spreadsheetml/2006/main" count="20" uniqueCount="20">
  <si>
    <t>Основные характеристики</t>
  </si>
  <si>
    <t>Цена за единицу</t>
  </si>
  <si>
    <t>Средняя цена</t>
  </si>
  <si>
    <t>Стоимость работ, услуг</t>
  </si>
  <si>
    <t>Источники информации</t>
  </si>
  <si>
    <t>Исполнитель 1</t>
  </si>
  <si>
    <t>Исполнитель 2</t>
  </si>
  <si>
    <t>Исполнитель 3</t>
  </si>
  <si>
    <t>Кол-во работ, услуг</t>
  </si>
  <si>
    <t>Определение   начальной (максимальной) цены контракта на закупку  услуг  с использованием метода анализа рыночной стоимости закупаемых работ, услуг</t>
  </si>
  <si>
    <t>Ед.измерен.</t>
  </si>
  <si>
    <t>Приложение №1 к протоколу НМЦК</t>
  </si>
  <si>
    <t>в том числе НДС, 22%</t>
  </si>
  <si>
    <t>было</t>
  </si>
  <si>
    <t>стало</t>
  </si>
  <si>
    <t>Оказание услуг по расширенному информационному сопровождению автоматизированной системы финансового учета</t>
  </si>
  <si>
    <t>Обслуживанию автоматизированной системы на базе «1С: Предприятие 8»</t>
  </si>
  <si>
    <t>часы</t>
  </si>
  <si>
    <t>Датат сбора данных 01.10.2026</t>
  </si>
  <si>
    <t xml:space="preserve">Способ определения поставщика (исполнителя):  открытый конкурс в электронной форме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</si>
</sst>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4">
    <numFmt numFmtId="43" formatCode="_-* #,##0.00\ _₽_-;\-* #,##0.00\ _₽_-;_-* &quot;-&quot;??\ _₽_-;_-@_-"/>
    <numFmt numFmtId="164" formatCode="_-* #,##0.00_р_._-;\-* #,##0.00_р_._-;_-* &quot;-&quot;??_р_._-;_-@_-"/>
    <numFmt numFmtId="165" formatCode="#,##0.00\ _₽"/>
    <numFmt numFmtId="166" formatCode="#,##0.00_ ;\-#,##0.00\ "/>
  </numFmts>
  <fonts count="12" x14ac:knownFonts="1"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2"/>
      <name val="Times New Roman"/>
      <family val="1"/>
      <charset val="204"/>
    </font>
    <font>
      <sz val="11"/>
      <color theme="1"/>
      <name val="Times New Roman"/>
      <family val="1"/>
      <charset val="204"/>
    </font>
    <font>
      <b/>
      <sz val="12"/>
      <color theme="1"/>
      <name val="Times New Roman"/>
      <family val="1"/>
      <charset val="204"/>
    </font>
    <font>
      <sz val="12"/>
      <color theme="1"/>
      <name val="Times New Roman"/>
      <family val="1"/>
      <charset val="204"/>
    </font>
    <font>
      <b/>
      <sz val="12"/>
      <name val="Times New Roman"/>
      <family val="1"/>
      <charset val="204"/>
    </font>
    <font>
      <sz val="14"/>
      <color theme="1"/>
      <name val="Times New Roman"/>
      <family val="1"/>
      <charset val="204"/>
    </font>
    <font>
      <sz val="9"/>
      <color theme="1"/>
      <name val="Times New Roman"/>
      <family val="1"/>
      <charset val="204"/>
    </font>
    <font>
      <sz val="12"/>
      <color rgb="FFFF0000"/>
      <name val="Times New Roman"/>
      <family val="1"/>
      <charset val="204"/>
    </font>
    <font>
      <b/>
      <sz val="12"/>
      <color rgb="FF000000"/>
      <name val="Times New Roman"/>
      <family val="1"/>
      <charset val="204"/>
    </font>
    <font>
      <sz val="8"/>
      <name val="Calibri"/>
      <family val="2"/>
      <charset val="204"/>
      <scheme val="minor"/>
    </font>
  </fonts>
  <fills count="2">
    <fill>
      <patternFill patternType="none"/>
    </fill>
    <fill>
      <patternFill patternType="gray125"/>
    </fill>
  </fills>
  <borders count="1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rgb="FF000000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</borders>
  <cellStyleXfs count="2">
    <xf numFmtId="0" fontId="0" fillId="0" borderId="0"/>
    <xf numFmtId="164" fontId="1" fillId="0" borderId="0" applyFont="0" applyFill="0" applyBorder="0" applyAlignment="0" applyProtection="0"/>
  </cellStyleXfs>
  <cellXfs count="56">
    <xf numFmtId="0" fontId="0" fillId="0" borderId="0" xfId="0"/>
    <xf numFmtId="0" fontId="3" fillId="0" borderId="0" xfId="0" applyFont="1"/>
    <xf numFmtId="0" fontId="3" fillId="0" borderId="0" xfId="0" applyFont="1" applyAlignment="1">
      <alignment horizontal="center"/>
    </xf>
    <xf numFmtId="0" fontId="5" fillId="0" borderId="0" xfId="0" applyFont="1"/>
    <xf numFmtId="0" fontId="4" fillId="0" borderId="0" xfId="0" applyFont="1"/>
    <xf numFmtId="0" fontId="5" fillId="0" borderId="1" xfId="0" applyFont="1" applyBorder="1" applyAlignment="1">
      <alignment horizontal="center" vertical="center" wrapText="1"/>
    </xf>
    <xf numFmtId="0" fontId="5" fillId="0" borderId="1" xfId="0" applyFont="1" applyBorder="1" applyAlignment="1">
      <alignment horizontal="center" vertical="center"/>
    </xf>
    <xf numFmtId="165" fontId="2" fillId="0" borderId="7" xfId="0" applyNumberFormat="1" applyFont="1" applyBorder="1" applyAlignment="1">
      <alignment horizontal="right" vertical="center" wrapText="1"/>
    </xf>
    <xf numFmtId="0" fontId="5" fillId="0" borderId="0" xfId="0" applyFont="1" applyAlignment="1">
      <alignment horizontal="left"/>
    </xf>
    <xf numFmtId="164" fontId="6" fillId="0" borderId="5" xfId="0" applyNumberFormat="1" applyFont="1" applyBorder="1" applyAlignment="1">
      <alignment horizontal="center" vertical="center"/>
    </xf>
    <xf numFmtId="14" fontId="5" fillId="0" borderId="1" xfId="0" applyNumberFormat="1" applyFont="1" applyBorder="1" applyAlignment="1">
      <alignment horizontal="center" vertical="center" wrapText="1"/>
    </xf>
    <xf numFmtId="43" fontId="5" fillId="0" borderId="0" xfId="0" applyNumberFormat="1" applyFont="1" applyAlignment="1">
      <alignment horizontal="left"/>
    </xf>
    <xf numFmtId="0" fontId="5" fillId="0" borderId="5" xfId="0" applyFont="1" applyBorder="1" applyAlignment="1">
      <alignment horizontal="center" vertical="center" wrapText="1"/>
    </xf>
    <xf numFmtId="43" fontId="4" fillId="0" borderId="11" xfId="0" applyNumberFormat="1" applyFont="1" applyBorder="1" applyAlignment="1">
      <alignment vertical="center"/>
    </xf>
    <xf numFmtId="0" fontId="4" fillId="0" borderId="5" xfId="0" applyFont="1" applyBorder="1" applyAlignment="1">
      <alignment horizontal="center" vertical="center"/>
    </xf>
    <xf numFmtId="0" fontId="4" fillId="0" borderId="1" xfId="0" applyFont="1" applyBorder="1" applyAlignment="1">
      <alignment horizontal="center" vertical="center" wrapText="1"/>
    </xf>
    <xf numFmtId="165" fontId="4" fillId="0" borderId="13" xfId="0" applyNumberFormat="1" applyFont="1" applyBorder="1" applyAlignment="1">
      <alignment horizontal="right" vertical="center" wrapText="1"/>
    </xf>
    <xf numFmtId="165" fontId="5" fillId="0" borderId="12" xfId="0" applyNumberFormat="1" applyFont="1" applyBorder="1" applyAlignment="1">
      <alignment vertical="center"/>
    </xf>
    <xf numFmtId="165" fontId="5" fillId="0" borderId="12" xfId="0" applyNumberFormat="1" applyFont="1" applyBorder="1" applyAlignment="1">
      <alignment horizontal="right" vertical="center"/>
    </xf>
    <xf numFmtId="0" fontId="8" fillId="0" borderId="0" xfId="0" applyFont="1" applyAlignment="1">
      <alignment horizontal="right"/>
    </xf>
    <xf numFmtId="0" fontId="4" fillId="0" borderId="0" xfId="0" applyFont="1" applyAlignment="1">
      <alignment horizontal="center" vertical="center" wrapText="1"/>
    </xf>
    <xf numFmtId="0" fontId="5" fillId="0" borderId="0" xfId="0" applyFont="1" applyAlignment="1">
      <alignment horizontal="center" vertical="center" wrapText="1"/>
    </xf>
    <xf numFmtId="165" fontId="5" fillId="0" borderId="0" xfId="0" applyNumberFormat="1" applyFont="1" applyAlignment="1">
      <alignment horizontal="right" vertical="center" wrapText="1"/>
    </xf>
    <xf numFmtId="165" fontId="4" fillId="0" borderId="0" xfId="0" applyNumberFormat="1" applyFont="1" applyAlignment="1">
      <alignment horizontal="right" vertical="center" wrapText="1"/>
    </xf>
    <xf numFmtId="165" fontId="2" fillId="0" borderId="0" xfId="0" applyNumberFormat="1" applyFont="1" applyAlignment="1">
      <alignment horizontal="right" vertical="center" wrapText="1"/>
    </xf>
    <xf numFmtId="0" fontId="5" fillId="0" borderId="0" xfId="0" applyFont="1" applyAlignment="1">
      <alignment horizontal="center" vertical="center"/>
    </xf>
    <xf numFmtId="165" fontId="9" fillId="0" borderId="0" xfId="0" applyNumberFormat="1" applyFont="1" applyAlignment="1">
      <alignment horizontal="right" vertical="center" wrapText="1"/>
    </xf>
    <xf numFmtId="4" fontId="5" fillId="0" borderId="0" xfId="0" applyNumberFormat="1" applyFont="1" applyAlignment="1">
      <alignment horizontal="center" vertical="center"/>
    </xf>
    <xf numFmtId="0" fontId="7" fillId="0" borderId="0" xfId="0" applyFont="1" applyAlignment="1">
      <alignment horizontal="center" vertical="center" wrapText="1"/>
    </xf>
    <xf numFmtId="0" fontId="5" fillId="0" borderId="2" xfId="0" applyFont="1" applyBorder="1" applyAlignment="1">
      <alignment horizontal="left"/>
    </xf>
    <xf numFmtId="0" fontId="10" fillId="0" borderId="1" xfId="0" applyFont="1" applyBorder="1" applyAlignment="1">
      <alignment horizontal="left" vertical="center" wrapText="1"/>
    </xf>
    <xf numFmtId="165" fontId="4" fillId="0" borderId="1" xfId="0" applyNumberFormat="1" applyFont="1" applyBorder="1" applyAlignment="1">
      <alignment horizontal="center" vertical="center" wrapText="1"/>
    </xf>
    <xf numFmtId="166" fontId="6" fillId="0" borderId="1" xfId="1" applyNumberFormat="1" applyFont="1" applyFill="1" applyBorder="1" applyAlignment="1">
      <alignment horizontal="center" vertical="center"/>
    </xf>
    <xf numFmtId="165" fontId="4" fillId="0" borderId="6" xfId="0" applyNumberFormat="1" applyFont="1" applyBorder="1" applyAlignment="1">
      <alignment horizontal="right" vertical="center" wrapText="1"/>
    </xf>
    <xf numFmtId="43" fontId="3" fillId="0" borderId="0" xfId="0" applyNumberFormat="1" applyFont="1"/>
    <xf numFmtId="4" fontId="3" fillId="0" borderId="0" xfId="0" applyNumberFormat="1" applyFont="1"/>
    <xf numFmtId="4" fontId="3" fillId="0" borderId="12" xfId="0" applyNumberFormat="1" applyFont="1" applyBorder="1"/>
    <xf numFmtId="14" fontId="5" fillId="0" borderId="0" xfId="0" applyNumberFormat="1" applyFont="1" applyAlignment="1">
      <alignment horizontal="left"/>
    </xf>
    <xf numFmtId="0" fontId="6" fillId="0" borderId="1" xfId="0" applyFont="1" applyBorder="1" applyAlignment="1">
      <alignment horizontal="left" wrapText="1"/>
    </xf>
    <xf numFmtId="0" fontId="5" fillId="0" borderId="3" xfId="0" applyFont="1" applyBorder="1" applyAlignment="1">
      <alignment horizontal="center" vertical="center" wrapText="1"/>
    </xf>
    <xf numFmtId="0" fontId="3" fillId="0" borderId="4" xfId="0" applyFont="1" applyBorder="1" applyAlignment="1">
      <alignment horizontal="center" vertical="center" wrapText="1"/>
    </xf>
    <xf numFmtId="0" fontId="3" fillId="0" borderId="5" xfId="0" applyFont="1" applyBorder="1" applyAlignment="1">
      <alignment horizontal="center" vertical="center" wrapText="1"/>
    </xf>
    <xf numFmtId="0" fontId="7" fillId="0" borderId="0" xfId="0" applyFont="1" applyAlignment="1">
      <alignment horizontal="center" vertical="center" wrapText="1"/>
    </xf>
    <xf numFmtId="0" fontId="8" fillId="0" borderId="0" xfId="0" applyFont="1" applyAlignment="1">
      <alignment horizontal="right"/>
    </xf>
    <xf numFmtId="0" fontId="5" fillId="0" borderId="1" xfId="0" applyFont="1" applyBorder="1" applyAlignment="1">
      <alignment horizontal="center" vertical="center" wrapText="1"/>
    </xf>
    <xf numFmtId="0" fontId="4" fillId="0" borderId="0" xfId="0" applyFont="1" applyAlignment="1">
      <alignment horizontal="center" vertical="center" wrapText="1"/>
    </xf>
    <xf numFmtId="0" fontId="5" fillId="0" borderId="8" xfId="0" applyFont="1" applyBorder="1" applyAlignment="1">
      <alignment horizontal="right" vertical="center"/>
    </xf>
    <xf numFmtId="0" fontId="5" fillId="0" borderId="10" xfId="0" applyFont="1" applyBorder="1" applyAlignment="1">
      <alignment horizontal="right" vertical="center"/>
    </xf>
    <xf numFmtId="0" fontId="4" fillId="0" borderId="0" xfId="0" applyFont="1" applyAlignment="1">
      <alignment wrapText="1"/>
    </xf>
    <xf numFmtId="0" fontId="4" fillId="0" borderId="0" xfId="0" applyFont="1"/>
    <xf numFmtId="0" fontId="5" fillId="0" borderId="0" xfId="0" applyFont="1" applyAlignment="1">
      <alignment wrapText="1"/>
    </xf>
    <xf numFmtId="165" fontId="5" fillId="0" borderId="6" xfId="0" applyNumberFormat="1" applyFont="1" applyBorder="1" applyAlignment="1">
      <alignment horizontal="right" vertical="center"/>
    </xf>
    <xf numFmtId="0" fontId="5" fillId="0" borderId="9" xfId="0" applyFont="1" applyBorder="1" applyAlignment="1">
      <alignment horizontal="right" vertical="center"/>
    </xf>
    <xf numFmtId="0" fontId="5" fillId="0" borderId="8" xfId="0" applyFont="1" applyBorder="1"/>
    <xf numFmtId="0" fontId="5" fillId="0" borderId="10" xfId="0" applyFont="1" applyBorder="1"/>
    <xf numFmtId="0" fontId="5" fillId="0" borderId="2" xfId="0" applyFont="1" applyFill="1" applyBorder="1" applyAlignment="1">
      <alignment horizontal="center"/>
    </xf>
  </cellXfs>
  <cellStyles count="2">
    <cellStyle name="Обычный" xfId="0" builtinId="0"/>
    <cellStyle name="Финансовый" xfId="1" builtinId="3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AD41"/>
  <sheetViews>
    <sheetView tabSelected="1" view="pageBreakPreview" topLeftCell="B1" zoomScaleNormal="100" zoomScaleSheetLayoutView="100" workbookViewId="0">
      <selection activeCell="E14" sqref="E14"/>
    </sheetView>
  </sheetViews>
  <sheetFormatPr defaultRowHeight="15" x14ac:dyDescent="0.25"/>
  <cols>
    <col min="1" max="1" width="3.42578125" style="1" customWidth="1"/>
    <col min="2" max="2" width="7" style="1" customWidth="1"/>
    <col min="3" max="3" width="83" style="1" customWidth="1"/>
    <col min="4" max="4" width="15.85546875" style="1" customWidth="1"/>
    <col min="5" max="5" width="15.7109375" style="1" customWidth="1"/>
    <col min="6" max="6" width="16.7109375" style="1" customWidth="1"/>
    <col min="7" max="7" width="16.85546875" style="1" customWidth="1"/>
    <col min="8" max="8" width="13.140625" style="1" customWidth="1"/>
    <col min="9" max="9" width="12.5703125" style="1" customWidth="1"/>
    <col min="10" max="10" width="22" style="1" customWidth="1"/>
    <col min="11" max="20" width="20.28515625" style="1" hidden="1" customWidth="1"/>
    <col min="21" max="21" width="18.42578125" style="1" hidden="1" customWidth="1"/>
    <col min="22" max="23" width="13.140625" style="1" hidden="1" customWidth="1"/>
    <col min="24" max="24" width="13.28515625" style="1" hidden="1" customWidth="1"/>
    <col min="25" max="25" width="10" style="1" hidden="1" customWidth="1"/>
    <col min="26" max="26" width="0" style="1" hidden="1" customWidth="1"/>
    <col min="27" max="29" width="10" style="1" hidden="1" customWidth="1"/>
    <col min="30" max="32" width="0" style="1" hidden="1" customWidth="1"/>
    <col min="33" max="16384" width="9.140625" style="1"/>
  </cols>
  <sheetData>
    <row r="1" spans="2:30" x14ac:dyDescent="0.25">
      <c r="D1" s="2"/>
      <c r="F1" s="43" t="s">
        <v>11</v>
      </c>
      <c r="G1" s="43"/>
      <c r="H1" s="43"/>
      <c r="I1" s="43"/>
      <c r="J1" s="43"/>
      <c r="K1" s="19"/>
      <c r="L1" s="19"/>
      <c r="M1" s="19"/>
      <c r="N1" s="19"/>
      <c r="O1" s="19"/>
      <c r="P1" s="19"/>
      <c r="Q1" s="19"/>
      <c r="R1" s="19"/>
      <c r="S1" s="19"/>
      <c r="T1" s="19"/>
    </row>
    <row r="2" spans="2:30" ht="27" customHeight="1" x14ac:dyDescent="0.25">
      <c r="B2" s="20"/>
      <c r="C2" s="45" t="s">
        <v>9</v>
      </c>
      <c r="D2" s="45"/>
      <c r="E2" s="45"/>
      <c r="F2" s="45"/>
      <c r="G2" s="45"/>
      <c r="H2" s="45"/>
      <c r="I2" s="45"/>
      <c r="J2" s="45"/>
      <c r="K2" s="20"/>
      <c r="L2" s="20"/>
      <c r="M2" s="20"/>
      <c r="N2" s="20"/>
      <c r="O2" s="20"/>
      <c r="P2" s="20"/>
      <c r="Q2" s="20"/>
      <c r="R2" s="20"/>
      <c r="S2" s="20"/>
      <c r="T2" s="20"/>
    </row>
    <row r="3" spans="2:30" ht="33.75" customHeight="1" x14ac:dyDescent="0.25">
      <c r="B3" s="28"/>
      <c r="C3" s="42" t="s">
        <v>15</v>
      </c>
      <c r="D3" s="42"/>
      <c r="E3" s="42"/>
      <c r="F3" s="42"/>
      <c r="G3" s="42"/>
      <c r="H3" s="42"/>
      <c r="I3" s="42"/>
      <c r="J3" s="42"/>
      <c r="K3" s="28"/>
      <c r="L3" s="28"/>
      <c r="M3" s="28"/>
      <c r="N3" s="28"/>
      <c r="O3" s="28"/>
      <c r="P3" s="28"/>
      <c r="Q3" s="28"/>
      <c r="R3" s="28"/>
      <c r="S3" s="28"/>
      <c r="T3" s="28"/>
    </row>
    <row r="4" spans="2:30" ht="23.25" customHeight="1" x14ac:dyDescent="0.25">
      <c r="B4" s="29"/>
      <c r="C4" s="55" t="s">
        <v>19</v>
      </c>
      <c r="D4" s="55"/>
      <c r="E4" s="55"/>
      <c r="F4" s="55"/>
      <c r="G4" s="55"/>
      <c r="H4" s="55"/>
      <c r="I4" s="55"/>
      <c r="J4" s="55"/>
      <c r="K4" s="3"/>
      <c r="L4" s="3"/>
      <c r="M4" s="3"/>
      <c r="N4" s="3"/>
      <c r="O4" s="3"/>
      <c r="P4" s="3"/>
      <c r="Q4" s="3"/>
      <c r="R4" s="3"/>
      <c r="S4" s="3"/>
      <c r="T4" s="3"/>
    </row>
    <row r="5" spans="2:30" ht="15.75" x14ac:dyDescent="0.25">
      <c r="B5" s="39"/>
      <c r="C5" s="44" t="s">
        <v>0</v>
      </c>
      <c r="D5" s="44" t="s">
        <v>1</v>
      </c>
      <c r="E5" s="44"/>
      <c r="F5" s="44"/>
      <c r="G5" s="44" t="s">
        <v>2</v>
      </c>
      <c r="H5" s="44" t="s">
        <v>8</v>
      </c>
      <c r="I5" s="39" t="s">
        <v>10</v>
      </c>
      <c r="J5" s="44" t="s">
        <v>3</v>
      </c>
      <c r="K5" s="21"/>
      <c r="L5" s="21"/>
      <c r="M5" s="21"/>
      <c r="N5" s="21"/>
      <c r="O5" s="21"/>
      <c r="P5" s="21"/>
      <c r="Q5" s="21"/>
      <c r="R5" s="21"/>
      <c r="S5" s="21"/>
      <c r="T5" s="21"/>
    </row>
    <row r="6" spans="2:30" ht="15.75" x14ac:dyDescent="0.25">
      <c r="B6" s="40"/>
      <c r="C6" s="44"/>
      <c r="D6" s="44" t="s">
        <v>4</v>
      </c>
      <c r="E6" s="44"/>
      <c r="F6" s="44"/>
      <c r="G6" s="44"/>
      <c r="H6" s="44"/>
      <c r="I6" s="40"/>
      <c r="J6" s="44"/>
      <c r="K6" s="21"/>
      <c r="L6" s="21"/>
      <c r="M6" s="21"/>
      <c r="N6" s="21"/>
      <c r="O6" s="21"/>
      <c r="P6" s="21"/>
      <c r="Q6" s="21"/>
      <c r="R6" s="21"/>
      <c r="S6" s="21"/>
      <c r="T6" s="21"/>
    </row>
    <row r="7" spans="2:30" ht="29.25" customHeight="1" x14ac:dyDescent="0.25">
      <c r="B7" s="41"/>
      <c r="C7" s="44"/>
      <c r="D7" s="5" t="s">
        <v>5</v>
      </c>
      <c r="E7" s="5" t="s">
        <v>6</v>
      </c>
      <c r="F7" s="5" t="s">
        <v>7</v>
      </c>
      <c r="G7" s="44"/>
      <c r="H7" s="44"/>
      <c r="I7" s="41"/>
      <c r="J7" s="44"/>
      <c r="K7" s="21"/>
      <c r="L7" s="21"/>
      <c r="M7" s="21"/>
      <c r="N7" s="21"/>
      <c r="O7" s="21"/>
      <c r="P7" s="21"/>
      <c r="Q7" s="21"/>
      <c r="R7" s="21"/>
      <c r="S7" s="21"/>
      <c r="T7" s="21"/>
    </row>
    <row r="8" spans="2:30" ht="15.75" x14ac:dyDescent="0.25">
      <c r="B8" s="12">
        <v>1</v>
      </c>
      <c r="C8" s="30" t="s">
        <v>16</v>
      </c>
      <c r="D8" s="32">
        <v>5240</v>
      </c>
      <c r="E8" s="32">
        <v>5250</v>
      </c>
      <c r="F8" s="32">
        <v>5230</v>
      </c>
      <c r="G8" s="31">
        <f>AVERAGE(D8:F8)</f>
        <v>5240</v>
      </c>
      <c r="H8" s="6">
        <v>51</v>
      </c>
      <c r="I8" s="5" t="s">
        <v>17</v>
      </c>
      <c r="J8" s="33">
        <f>H8*G8</f>
        <v>267240</v>
      </c>
      <c r="K8" s="22">
        <f>25000</f>
        <v>25000</v>
      </c>
      <c r="L8" s="22">
        <f>27000+14500</f>
        <v>41500</v>
      </c>
      <c r="M8" s="22"/>
      <c r="N8" s="22">
        <f>L8*3</f>
        <v>124500</v>
      </c>
      <c r="O8" s="22">
        <f>N8-D8-E8</f>
        <v>114010</v>
      </c>
      <c r="P8" s="22"/>
      <c r="Q8" s="22"/>
      <c r="R8" s="26" t="e">
        <f>#REF!+#REF!+#REF!+#REF!+#REF!</f>
        <v>#REF!</v>
      </c>
      <c r="S8" s="22"/>
      <c r="T8" s="22"/>
      <c r="U8" s="34"/>
      <c r="V8" s="34">
        <v>330000</v>
      </c>
      <c r="W8" s="34">
        <f>V8/3</f>
        <v>110000</v>
      </c>
      <c r="X8" s="34">
        <f>V8*3-D8-E8</f>
        <v>979510</v>
      </c>
      <c r="AA8" s="35">
        <f>D8*$Z$9</f>
        <v>12352.941176470587</v>
      </c>
      <c r="AB8" s="35">
        <f>E8*$Z$9</f>
        <v>12376.515491692859</v>
      </c>
      <c r="AC8" s="35">
        <f>F8*$Z$9</f>
        <v>12329.366861248314</v>
      </c>
      <c r="AD8" s="35"/>
    </row>
    <row r="9" spans="2:30" ht="15" customHeight="1" x14ac:dyDescent="0.25">
      <c r="B9" s="5"/>
      <c r="C9" s="38"/>
      <c r="D9" s="13"/>
      <c r="E9" s="13"/>
      <c r="F9" s="13"/>
      <c r="G9" s="13"/>
      <c r="H9" s="14"/>
      <c r="I9" s="15"/>
      <c r="J9" s="16">
        <f>J8</f>
        <v>267240</v>
      </c>
      <c r="K9" s="23"/>
      <c r="L9" s="23"/>
      <c r="M9" s="23"/>
      <c r="N9" s="23"/>
      <c r="O9" s="23"/>
      <c r="P9" s="23"/>
      <c r="Q9" s="23"/>
      <c r="R9" s="23"/>
      <c r="S9" s="23"/>
      <c r="T9" s="23"/>
      <c r="Y9" s="1">
        <v>630000</v>
      </c>
      <c r="Z9" s="1">
        <f>Y9/J9</f>
        <v>2.3574315222272113</v>
      </c>
    </row>
    <row r="10" spans="2:30" ht="15" customHeight="1" x14ac:dyDescent="0.25">
      <c r="B10" s="53"/>
      <c r="C10" s="54"/>
      <c r="D10" s="9"/>
      <c r="E10" s="9"/>
      <c r="F10" s="9"/>
      <c r="G10" s="51" t="s">
        <v>12</v>
      </c>
      <c r="H10" s="46"/>
      <c r="I10" s="52"/>
      <c r="J10" s="7">
        <f>J9/122*22</f>
        <v>48190.819672131147</v>
      </c>
      <c r="K10" s="24"/>
      <c r="L10" s="24"/>
      <c r="M10" s="24"/>
      <c r="N10" s="24"/>
      <c r="O10" s="24"/>
      <c r="P10" s="24"/>
      <c r="Q10" s="24"/>
      <c r="R10" s="24"/>
      <c r="S10" s="24"/>
      <c r="T10" s="24"/>
    </row>
    <row r="11" spans="2:30" ht="15" customHeight="1" x14ac:dyDescent="0.25">
      <c r="B11" s="46"/>
      <c r="C11" s="47"/>
      <c r="D11" s="10">
        <v>46387</v>
      </c>
      <c r="E11" s="10">
        <v>46387</v>
      </c>
      <c r="F11" s="10">
        <v>46387</v>
      </c>
      <c r="G11" s="6"/>
      <c r="H11" s="6"/>
      <c r="I11" s="6"/>
      <c r="J11" s="6"/>
      <c r="K11" s="27" t="e">
        <f>#REF!+#REF!+#REF!+#REF!+#REF!+#REF!+#REF!+K8+#REF!+#REF!</f>
        <v>#REF!</v>
      </c>
      <c r="L11" s="27" t="e">
        <f>#REF!+#REF!+#REF!+#REF!+#REF!+#REF!+#REF!+L8+#REF!+#REF!</f>
        <v>#REF!</v>
      </c>
      <c r="M11" s="27"/>
      <c r="N11" s="27" t="e">
        <f>#REF!+#REF!+#REF!+#REF!+#REF!+#REF!+#REF!+N8+#REF!+#REF!</f>
        <v>#REF!</v>
      </c>
      <c r="O11" s="25"/>
      <c r="P11" s="25"/>
      <c r="Q11" s="25"/>
      <c r="R11" s="27" t="e">
        <f>#REF!+R8</f>
        <v>#REF!</v>
      </c>
      <c r="S11" s="25"/>
      <c r="T11" s="25"/>
      <c r="Y11" s="35">
        <f>Y9-J8</f>
        <v>362760</v>
      </c>
    </row>
    <row r="12" spans="2:30" ht="15" customHeight="1" x14ac:dyDescent="0.25">
      <c r="B12" s="8"/>
      <c r="C12" s="37" t="s">
        <v>18</v>
      </c>
      <c r="D12" s="11"/>
      <c r="E12" s="11"/>
      <c r="F12" s="11"/>
      <c r="G12" s="11"/>
      <c r="H12" s="8"/>
      <c r="I12" s="8"/>
      <c r="J12" s="8"/>
      <c r="K12" s="8" t="s">
        <v>13</v>
      </c>
      <c r="L12" s="8"/>
      <c r="M12" s="8"/>
      <c r="N12" s="8" t="s">
        <v>14</v>
      </c>
      <c r="O12" s="8"/>
      <c r="P12" s="8"/>
      <c r="Q12" s="8"/>
      <c r="R12" s="8"/>
      <c r="S12" s="8"/>
      <c r="T12" s="8"/>
    </row>
    <row r="13" spans="2:30" ht="15" customHeight="1" x14ac:dyDescent="0.25">
      <c r="B13" s="50"/>
      <c r="C13" s="50"/>
      <c r="D13" s="50"/>
      <c r="E13" s="50"/>
      <c r="F13" s="11"/>
      <c r="G13" s="11"/>
      <c r="H13" s="8"/>
      <c r="I13" s="8"/>
      <c r="J13" s="8"/>
      <c r="K13" s="8">
        <v>470000</v>
      </c>
      <c r="L13" s="8"/>
      <c r="M13" s="8"/>
      <c r="N13" s="8"/>
      <c r="O13" s="8"/>
      <c r="P13" s="8"/>
      <c r="Q13" s="8"/>
      <c r="R13" s="8"/>
      <c r="S13" s="8"/>
      <c r="T13" s="8"/>
    </row>
    <row r="14" spans="2:30" ht="36.75" customHeight="1" x14ac:dyDescent="0.25">
      <c r="B14" s="48"/>
      <c r="C14" s="48"/>
      <c r="D14" s="4"/>
      <c r="E14" s="4"/>
      <c r="F14" s="49"/>
      <c r="G14" s="49"/>
      <c r="H14" s="3"/>
      <c r="I14" s="3"/>
      <c r="J14" s="3"/>
      <c r="K14" s="3" t="e">
        <f>K13/K11</f>
        <v>#REF!</v>
      </c>
      <c r="L14" s="3"/>
      <c r="M14" s="3"/>
      <c r="N14" s="3"/>
      <c r="O14" s="3"/>
      <c r="P14" s="3"/>
      <c r="Q14" s="3"/>
      <c r="R14" s="3"/>
      <c r="S14" s="3"/>
      <c r="T14" s="3"/>
    </row>
    <row r="15" spans="2:30" ht="30.75" customHeight="1" x14ac:dyDescent="0.25">
      <c r="K15" s="1">
        <v>470000</v>
      </c>
      <c r="L15" s="35" t="e">
        <f>K15-L11</f>
        <v>#REF!</v>
      </c>
      <c r="M15" s="35"/>
      <c r="U15" s="17"/>
    </row>
    <row r="16" spans="2:30" ht="27" customHeight="1" x14ac:dyDescent="0.25">
      <c r="U16" s="17"/>
    </row>
    <row r="17" spans="11:21" ht="27" customHeight="1" x14ac:dyDescent="0.25">
      <c r="U17" s="17"/>
    </row>
    <row r="18" spans="11:21" ht="21.75" customHeight="1" x14ac:dyDescent="0.25">
      <c r="U18" s="17"/>
    </row>
    <row r="19" spans="11:21" ht="20.25" customHeight="1" x14ac:dyDescent="0.25">
      <c r="U19" s="17"/>
    </row>
    <row r="20" spans="11:21" ht="24" customHeight="1" x14ac:dyDescent="0.25">
      <c r="K20" s="1" t="e">
        <f>#REF!/#REF!</f>
        <v>#REF!</v>
      </c>
      <c r="U20" s="17"/>
    </row>
    <row r="21" spans="11:21" ht="20.25" customHeight="1" x14ac:dyDescent="0.25">
      <c r="U21" s="17"/>
    </row>
    <row r="22" spans="11:21" ht="20.25" customHeight="1" x14ac:dyDescent="0.25">
      <c r="U22" s="17"/>
    </row>
    <row r="23" spans="11:21" ht="20.25" customHeight="1" x14ac:dyDescent="0.25">
      <c r="U23" s="17"/>
    </row>
    <row r="24" spans="11:21" ht="27.75" customHeight="1" x14ac:dyDescent="0.25">
      <c r="U24" s="17"/>
    </row>
    <row r="25" spans="11:21" ht="19.5" customHeight="1" x14ac:dyDescent="0.25">
      <c r="U25" s="17"/>
    </row>
    <row r="26" spans="11:21" ht="18" customHeight="1" x14ac:dyDescent="0.25">
      <c r="U26" s="17"/>
    </row>
    <row r="27" spans="11:21" ht="40.5" customHeight="1" x14ac:dyDescent="0.25">
      <c r="U27" s="17"/>
    </row>
    <row r="28" spans="11:21" ht="21" customHeight="1" x14ac:dyDescent="0.25">
      <c r="U28" s="17"/>
    </row>
    <row r="29" spans="11:21" ht="29.25" customHeight="1" x14ac:dyDescent="0.25">
      <c r="U29" s="17"/>
    </row>
    <row r="30" spans="11:21" ht="21.75" customHeight="1" x14ac:dyDescent="0.25">
      <c r="U30" s="17"/>
    </row>
    <row r="31" spans="11:21" ht="31.5" customHeight="1" x14ac:dyDescent="0.25">
      <c r="U31" s="17"/>
    </row>
    <row r="32" spans="11:21" ht="31.5" customHeight="1" x14ac:dyDescent="0.25">
      <c r="U32" s="17"/>
    </row>
    <row r="33" spans="21:21" ht="31.5" customHeight="1" x14ac:dyDescent="0.25">
      <c r="U33" s="17"/>
    </row>
    <row r="34" spans="21:21" ht="31.5" customHeight="1" x14ac:dyDescent="0.25">
      <c r="U34" s="17"/>
    </row>
    <row r="35" spans="21:21" ht="60.75" customHeight="1" x14ac:dyDescent="0.25">
      <c r="U35" s="18"/>
    </row>
    <row r="36" spans="21:21" ht="31.5" customHeight="1" x14ac:dyDescent="0.25">
      <c r="U36" s="36"/>
    </row>
    <row r="37" spans="21:21" ht="25.5" customHeight="1" x14ac:dyDescent="0.25"/>
    <row r="38" spans="21:21" ht="35.25" customHeight="1" x14ac:dyDescent="0.25">
      <c r="U38" s="35"/>
    </row>
    <row r="39" spans="21:21" ht="30.75" customHeight="1" x14ac:dyDescent="0.25"/>
    <row r="40" spans="21:21" ht="33" customHeight="1" x14ac:dyDescent="0.25"/>
    <row r="41" spans="21:21" ht="42" customHeight="1" x14ac:dyDescent="0.25"/>
  </sheetData>
  <mergeCells count="18">
    <mergeCell ref="B11:C11"/>
    <mergeCell ref="B14:C14"/>
    <mergeCell ref="F14:G14"/>
    <mergeCell ref="B13:E13"/>
    <mergeCell ref="G10:I10"/>
    <mergeCell ref="B10:C10"/>
    <mergeCell ref="B5:B7"/>
    <mergeCell ref="C3:J3"/>
    <mergeCell ref="C4:J4"/>
    <mergeCell ref="F1:J1"/>
    <mergeCell ref="I5:I7"/>
    <mergeCell ref="J5:J7"/>
    <mergeCell ref="G5:G7"/>
    <mergeCell ref="H5:H7"/>
    <mergeCell ref="C2:J2"/>
    <mergeCell ref="C5:C7"/>
    <mergeCell ref="D5:F5"/>
    <mergeCell ref="D6:F6"/>
  </mergeCells>
  <phoneticPr fontId="11" type="noConversion"/>
  <pageMargins left="0.11811023622047245" right="0.11811023622047245" top="0.35433070866141736" bottom="0.15748031496062992" header="0.31496062992125984" footer="0.31496062992125984"/>
  <pageSetup paperSize="9" scale="62" orientation="landscape" r:id="rId1"/>
  <colBreaks count="1" manualBreakCount="1">
    <brk id="21" max="22" man="1"/>
  </col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1</vt:i4>
      </vt:variant>
    </vt:vector>
  </HeadingPairs>
  <TitlesOfParts>
    <vt:vector size="2" baseType="lpstr">
      <vt:lpstr>НМЦ спецификация</vt:lpstr>
      <vt:lpstr>'НМЦ спецификация'!Область_печати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Хомутова Ольга Александровна</dc:creator>
  <cp:lastModifiedBy>Пользователь</cp:lastModifiedBy>
  <cp:lastPrinted>2025-03-31T07:01:02Z</cp:lastPrinted>
  <dcterms:created xsi:type="dcterms:W3CDTF">2017-11-08T08:42:24Z</dcterms:created>
  <dcterms:modified xsi:type="dcterms:W3CDTF">2026-10-01T08:52:45Z</dcterms:modified>
</cp:coreProperties>
</file>