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ОПУ\ОбщиеДокументыОПУ\ЗАКУПКИ\2015_Торги\Торги_2026_ЦОД ПО РФ\ДОА\"/>
    </mc:Choice>
  </mc:AlternateContent>
  <bookViews>
    <workbookView xWindow="0" yWindow="120" windowWidth="23295" windowHeight="12090"/>
  </bookViews>
  <sheets>
    <sheet name="НМЦК" sheetId="7" r:id="rId1"/>
  </sheets>
  <calcPr calcId="152511"/>
</workbook>
</file>

<file path=xl/calcChain.xml><?xml version="1.0" encoding="utf-8"?>
<calcChain xmlns="http://schemas.openxmlformats.org/spreadsheetml/2006/main">
  <c r="H12" i="7" l="1"/>
  <c r="I12" i="7" l="1"/>
  <c r="K12" i="7"/>
  <c r="J12" i="7" l="1"/>
</calcChain>
</file>

<file path=xl/sharedStrings.xml><?xml version="1.0" encoding="utf-8"?>
<sst xmlns="http://schemas.openxmlformats.org/spreadsheetml/2006/main" count="25" uniqueCount="25">
  <si>
    <t>Ед. изм.</t>
  </si>
  <si>
    <t>№ п/п</t>
  </si>
  <si>
    <t>Среднее арифметическое значение цены, руб.</t>
  </si>
  <si>
    <t>Коэффициент вариации, %</t>
  </si>
  <si>
    <t>НМЦК методом сопоставимых рыночных цен (анализа рынка) определяется по формуле:</t>
  </si>
  <si>
    <t>где:</t>
  </si>
  <si>
    <t>Начальная 
(максимальная) 
цена контракта, 
руб.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</si>
  <si>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</si>
  <si>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</si>
  <si>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Среднее квадратичное отклонение</t>
  </si>
  <si>
    <r>
      <t xml:space="preserve">Цена </t>
    </r>
    <r>
      <rPr>
        <b/>
        <sz val="9"/>
        <color indexed="8"/>
        <rFont val="Times New Roman"/>
        <family val="1"/>
        <charset val="204"/>
      </rPr>
      <t>за единицу измерения (руб.)</t>
    </r>
  </si>
  <si>
    <t>Кол-во (объем)</t>
  </si>
  <si>
    <r>
      <t>Начальная (максимальная) цена контракта</t>
    </r>
    <r>
      <rPr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определена методом сопоставимых рыночных цен (анализ рынка).</t>
    </r>
  </si>
  <si>
    <t>Наименование товара, работы, услуги</t>
  </si>
  <si>
    <t>Функциональные, технические, качественные, эксплуатационные характеристики объекта закупки определены Техническим заданием.</t>
  </si>
  <si>
    <t>ОБОСНОВАНИЕ НАЧАЛЬНОЙ (МАКСИМАЛЬНОЙ) ЦЕНЫ КОНТРАКТА</t>
  </si>
  <si>
    <t xml:space="preserve">В целях применения метода сопоставимых рыночных цен (анализа рынка) использовалась общедоступная информация о рыночных ценах услуг в соответствии с ч.18 ст.22 Федерального закона от 05.04.2013г. № 44-ФЗ: 3 коммерческих предложения исполнителей. Коммерческие предложения имеются у заказчика.  </t>
  </si>
  <si>
    <t>усл.ед.</t>
  </si>
  <si>
    <t>Оказание услуг по технической модернизации автоматизированной информационно-аналитической системы «Центр обработки данных ТФОМС Томской области» в части перехода на использование отечественного программного обеспечения</t>
  </si>
  <si>
    <t>Оказание  услуг по технической модернизации автоматизированной информационно-аналитической системы «Центр обработки данных ТФОМС Томской области» в части перехода на использование отечественного программного обеспечения</t>
  </si>
  <si>
    <t>Предложение 1 (Коммерческое предложение №5854 от 01.10.2026)</t>
  </si>
  <si>
    <t>Предложение 2 (Коммерческое предложение №5855 от 01.10.2026)</t>
  </si>
  <si>
    <t>Предложение 3 (Коммерческое предложение №6188 от 09.10.2026)</t>
  </si>
  <si>
    <t>Дата подготовки обоснования НМЦК: 09.10.2026</t>
  </si>
  <si>
    <t>Начальная (максимальная) цена контракта: 4 466 666 (Четыре миллиона четыреста шестьдесят шесть тысяч шестьсот шестьдесят шесть) рублей 67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</si>
</sst>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>
      <alignment horizontal="left" vertical="center"/>
    </xf>
    <xf numFmtId="0" fontId="3" fillId="0" borderId="0">
      <alignment horizontal="center" vertical="center"/>
    </xf>
  </cellStyleXfs>
  <cellXfs count="37">
    <xf numFmtId="0" fontId="0" fillId="0" borderId="0" xfId="0"/>
    <xf numFmtId="0" fontId="5" fillId="0" borderId="0" xfId="1" applyFont="1"/>
    <xf numFmtId="0" fontId="4" fillId="0" borderId="0" xfId="1" applyFont="1"/>
    <xf numFmtId="4" fontId="5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Border="1"/>
    <xf numFmtId="0" fontId="7" fillId="0" borderId="0" xfId="0" applyFont="1" applyBorder="1" applyAlignment="1">
      <alignment vertical="center" wrapText="1"/>
    </xf>
    <xf numFmtId="0" fontId="4" fillId="0" borderId="0" xfId="1" applyFont="1" applyBorder="1"/>
    <xf numFmtId="0" fontId="4" fillId="0" borderId="0" xfId="1" applyFont="1" applyFill="1" applyBorder="1"/>
    <xf numFmtId="0" fontId="4" fillId="0" borderId="0" xfId="1" applyFont="1" applyFill="1"/>
    <xf numFmtId="0" fontId="11" fillId="0" borderId="0" xfId="1" applyFont="1"/>
    <xf numFmtId="0" fontId="10" fillId="0" borderId="0" xfId="0" applyFont="1" applyBorder="1" applyAlignment="1">
      <alignment vertical="center" wrapText="1"/>
    </xf>
    <xf numFmtId="4" fontId="11" fillId="0" borderId="0" xfId="1" applyNumberFormat="1" applyFont="1"/>
    <xf numFmtId="0" fontId="12" fillId="0" borderId="0" xfId="1" applyFont="1" applyBorder="1" applyAlignment="1"/>
    <xf numFmtId="0" fontId="12" fillId="0" borderId="0" xfId="1" applyFont="1"/>
    <xf numFmtId="0" fontId="13" fillId="0" borderId="0" xfId="1" applyFont="1" applyBorder="1"/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/>
    <xf numFmtId="0" fontId="5" fillId="0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top" wrapText="1"/>
    </xf>
    <xf numFmtId="0" fontId="12" fillId="0" borderId="0" xfId="1" applyFont="1" applyBorder="1" applyAlignment="1">
      <alignment horizontal="left" wrapText="1"/>
    </xf>
    <xf numFmtId="0" fontId="12" fillId="0" borderId="0" xfId="1" applyFont="1" applyBorder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5" xfId="0" applyBorder="1" applyAlignment="1"/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5">
    <cellStyle name="Excel Built-in Normal" xfId="1"/>
    <cellStyle name="Excel Built-in Normal_azk185" xfId="2"/>
    <cellStyle name="S10" xfId="3"/>
    <cellStyle name="S9" xf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4</xdr:col>
      <xdr:colOff>581025</xdr:colOff>
      <xdr:row>6</xdr:row>
      <xdr:rowOff>428625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076450"/>
          <a:ext cx="16478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7</xdr:row>
      <xdr:rowOff>38100</xdr:rowOff>
    </xdr:from>
    <xdr:to>
      <xdr:col>1</xdr:col>
      <xdr:colOff>714375</xdr:colOff>
      <xdr:row>7</xdr:row>
      <xdr:rowOff>266700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486025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8</xdr:row>
      <xdr:rowOff>638175</xdr:rowOff>
    </xdr:from>
    <xdr:to>
      <xdr:col>0</xdr:col>
      <xdr:colOff>190500</xdr:colOff>
      <xdr:row>8</xdr:row>
      <xdr:rowOff>866775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419475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"/>
  <sheetViews>
    <sheetView tabSelected="1" topLeftCell="A6" zoomScale="110" zoomScaleNormal="110" workbookViewId="0">
      <selection sqref="A1:K14"/>
    </sheetView>
  </sheetViews>
  <sheetFormatPr defaultColWidth="9.28515625" defaultRowHeight="12" x14ac:dyDescent="0.2"/>
  <cols>
    <col min="1" max="1" width="4.140625" style="1" customWidth="1"/>
    <col min="2" max="2" width="29.42578125" style="1" customWidth="1"/>
    <col min="3" max="3" width="7.85546875" style="1" customWidth="1"/>
    <col min="4" max="4" width="6.85546875" style="1" customWidth="1"/>
    <col min="5" max="5" width="14" style="1" customWidth="1"/>
    <col min="6" max="6" width="13.140625" style="1" customWidth="1"/>
    <col min="7" max="7" width="13.5703125" style="1" customWidth="1"/>
    <col min="8" max="8" width="12.85546875" style="1" customWidth="1"/>
    <col min="9" max="9" width="11.42578125" style="1" customWidth="1"/>
    <col min="10" max="10" width="11" style="1" customWidth="1"/>
    <col min="11" max="11" width="16.140625" style="1" customWidth="1"/>
    <col min="12" max="16384" width="9.28515625" style="1"/>
  </cols>
  <sheetData>
    <row r="1" spans="1:25" ht="18" customHeight="1" x14ac:dyDescent="0.2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5"/>
      <c r="M1" s="5"/>
    </row>
    <row r="2" spans="1:25" ht="34.5" customHeight="1" x14ac:dyDescent="0.2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5"/>
      <c r="M2" s="5"/>
    </row>
    <row r="3" spans="1:25" ht="20.25" customHeight="1" x14ac:dyDescent="0.2">
      <c r="A3" s="34" t="s">
        <v>14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5"/>
      <c r="M3" s="5"/>
    </row>
    <row r="4" spans="1:25" ht="15" customHeight="1" x14ac:dyDescent="0.2">
      <c r="A4" s="34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5"/>
      <c r="M4" s="5"/>
    </row>
    <row r="5" spans="1:25" ht="51" customHeight="1" x14ac:dyDescent="0.2">
      <c r="A5" s="25" t="s">
        <v>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5"/>
      <c r="M5" s="5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15.7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5"/>
      <c r="M6" s="5"/>
    </row>
    <row r="7" spans="1:25" ht="23.25" customHeight="1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5"/>
      <c r="M7" s="5"/>
    </row>
    <row r="8" spans="1:25" ht="22.5" customHeight="1" x14ac:dyDescent="0.2">
      <c r="A8" s="6" t="s">
        <v>5</v>
      </c>
      <c r="B8" s="31" t="s">
        <v>7</v>
      </c>
      <c r="C8" s="31"/>
      <c r="D8" s="31"/>
      <c r="E8" s="31"/>
      <c r="F8" s="31"/>
      <c r="G8" s="31"/>
      <c r="H8" s="31"/>
      <c r="I8" s="31"/>
      <c r="J8" s="31"/>
      <c r="K8" s="31"/>
      <c r="L8" s="5"/>
      <c r="M8" s="5"/>
    </row>
    <row r="9" spans="1:25" ht="97.5" customHeight="1" x14ac:dyDescent="0.2">
      <c r="A9" s="32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5"/>
      <c r="M9" s="5"/>
    </row>
    <row r="10" spans="1:25" ht="28.5" customHeight="1" x14ac:dyDescent="0.2">
      <c r="A10" s="24" t="s">
        <v>1</v>
      </c>
      <c r="B10" s="24" t="s">
        <v>13</v>
      </c>
      <c r="C10" s="24" t="s">
        <v>0</v>
      </c>
      <c r="D10" s="24" t="s">
        <v>11</v>
      </c>
      <c r="E10" s="24" t="s">
        <v>10</v>
      </c>
      <c r="F10" s="24"/>
      <c r="G10" s="24"/>
      <c r="H10" s="24" t="s">
        <v>2</v>
      </c>
      <c r="I10" s="29" t="s">
        <v>9</v>
      </c>
      <c r="J10" s="24" t="s">
        <v>3</v>
      </c>
      <c r="K10" s="24" t="s">
        <v>6</v>
      </c>
      <c r="L10" s="5"/>
      <c r="M10" s="5"/>
    </row>
    <row r="11" spans="1:25" s="2" customFormat="1" ht="74.25" customHeight="1" x14ac:dyDescent="0.2">
      <c r="A11" s="24"/>
      <c r="B11" s="24"/>
      <c r="C11" s="24"/>
      <c r="D11" s="24"/>
      <c r="E11" s="21" t="s">
        <v>20</v>
      </c>
      <c r="F11" s="21" t="s">
        <v>21</v>
      </c>
      <c r="G11" s="21" t="s">
        <v>22</v>
      </c>
      <c r="H11" s="24"/>
      <c r="I11" s="30"/>
      <c r="J11" s="24"/>
      <c r="K11" s="24"/>
      <c r="L11" s="7"/>
      <c r="M11" s="7"/>
    </row>
    <row r="12" spans="1:25" s="9" customFormat="1" ht="105" customHeight="1" x14ac:dyDescent="0.2">
      <c r="A12" s="16">
        <v>1</v>
      </c>
      <c r="B12" s="18" t="s">
        <v>19</v>
      </c>
      <c r="C12" s="18" t="s">
        <v>17</v>
      </c>
      <c r="D12" s="19">
        <v>1</v>
      </c>
      <c r="E12" s="20">
        <v>4450000</v>
      </c>
      <c r="F12" s="20">
        <v>4650000</v>
      </c>
      <c r="G12" s="20">
        <v>4300000</v>
      </c>
      <c r="H12" s="3">
        <f>ROUND(SUM(E12,F12,G12)/3,2)</f>
        <v>4466666.67</v>
      </c>
      <c r="I12" s="3">
        <f>SQRT(VARA(E12,F12,G12))</f>
        <v>175594.2292142123</v>
      </c>
      <c r="J12" s="3">
        <f>I12/H12*100</f>
        <v>3.9312140839516085</v>
      </c>
      <c r="K12" s="4">
        <f>D12*H12</f>
        <v>4466666.67</v>
      </c>
      <c r="L12" s="8"/>
      <c r="M12" s="8"/>
    </row>
    <row r="13" spans="1:25" ht="27.75" customHeight="1" x14ac:dyDescent="0.2">
      <c r="B13" s="25" t="s">
        <v>23</v>
      </c>
      <c r="C13" s="25"/>
      <c r="D13" s="25"/>
      <c r="E13" s="25"/>
      <c r="F13" s="6"/>
      <c r="G13" s="6"/>
      <c r="H13" s="6"/>
      <c r="I13" s="6"/>
      <c r="J13" s="6"/>
      <c r="K13" s="11"/>
    </row>
    <row r="14" spans="1:25" ht="33.75" customHeight="1" x14ac:dyDescent="0.2">
      <c r="A14" s="26" t="s">
        <v>24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25" ht="24.75" customHeight="1" x14ac:dyDescent="0.25">
      <c r="A15" s="10"/>
      <c r="B15" s="13"/>
      <c r="C15" s="13"/>
      <c r="D15" s="13"/>
      <c r="E15" s="13"/>
      <c r="F15" s="14"/>
      <c r="G15" s="14"/>
      <c r="H15" s="14"/>
      <c r="I15" s="14"/>
      <c r="J15" s="14"/>
      <c r="K15" s="12"/>
    </row>
    <row r="16" spans="1:25" ht="17.25" customHeight="1" x14ac:dyDescent="0.25">
      <c r="A16" s="10"/>
      <c r="B16" s="23"/>
      <c r="C16" s="23"/>
      <c r="D16" s="23"/>
      <c r="E16" s="23"/>
      <c r="F16" s="14"/>
      <c r="G16" s="14"/>
      <c r="H16" s="14"/>
      <c r="I16" s="14"/>
      <c r="J16" s="14"/>
      <c r="K16" s="10"/>
    </row>
    <row r="17" spans="2:10" ht="45" customHeight="1" x14ac:dyDescent="0.25">
      <c r="B17" s="22"/>
      <c r="C17" s="22"/>
      <c r="D17" s="22"/>
      <c r="E17" s="15"/>
      <c r="F17" s="14"/>
      <c r="G17" s="14"/>
      <c r="H17" s="14"/>
      <c r="I17" s="14"/>
      <c r="J17" s="14"/>
    </row>
  </sheetData>
  <mergeCells count="22">
    <mergeCell ref="A6:K6"/>
    <mergeCell ref="A1:K1"/>
    <mergeCell ref="A2:K2"/>
    <mergeCell ref="A3:K3"/>
    <mergeCell ref="A4:K4"/>
    <mergeCell ref="A5:K5"/>
    <mergeCell ref="A7:K7"/>
    <mergeCell ref="A10:A11"/>
    <mergeCell ref="B10:B11"/>
    <mergeCell ref="C10:C11"/>
    <mergeCell ref="D10:D11"/>
    <mergeCell ref="E10:G10"/>
    <mergeCell ref="H10:H11"/>
    <mergeCell ref="I10:I11"/>
    <mergeCell ref="B8:K8"/>
    <mergeCell ref="A9:K9"/>
    <mergeCell ref="B17:D17"/>
    <mergeCell ref="B16:E16"/>
    <mergeCell ref="J10:J11"/>
    <mergeCell ref="K10:K11"/>
    <mergeCell ref="B13:E13"/>
    <mergeCell ref="A14:K14"/>
  </mergeCells>
  <pageMargins left="0.31496062992125984" right="0.11811023622047245" top="0.15748031496062992" bottom="0.15748031496062992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Юлия Михайловна Ефремова</cp:lastModifiedBy>
  <cp:lastPrinted>2026-10-09T07:32:12Z</cp:lastPrinted>
  <dcterms:created xsi:type="dcterms:W3CDTF">2013-01-30T02:33:10Z</dcterms:created>
  <dcterms:modified xsi:type="dcterms:W3CDTF">2026-10-09T07:35:33Z</dcterms:modified>
</cp:coreProperties>
</file>