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8800" windowHeight="9945"/>
  </bookViews>
  <sheets>
    <sheet name="Обоснование цены" sheetId="4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10" i="4"/>
  <c r="L10" s="1"/>
  <c r="M10" s="1"/>
  <c r="N10" s="1"/>
  <c r="I10"/>
  <c r="H10"/>
  <c r="J10" l="1"/>
  <c r="N11"/>
</calcChain>
</file>

<file path=xl/sharedStrings.xml><?xml version="1.0" encoding="utf-8"?>
<sst xmlns="http://schemas.openxmlformats.org/spreadsheetml/2006/main" count="27" uniqueCount="25">
  <si>
    <t>Среднее квадратичное отклонение</t>
  </si>
  <si>
    <t xml:space="preserve">Средняя арифметическая цена за единицу     &lt;ц&gt; </t>
  </si>
  <si>
    <t>Однородность совокупности значений выявленных цен, используемых в расчете Н(М)ЦК</t>
  </si>
  <si>
    <t>Ценовая информация (руб./ед.изм.)</t>
  </si>
  <si>
    <t>Н(М)ЦК, определяемая методом сопоставимых рыночных цен (анализа рынка)</t>
  </si>
  <si>
    <t>Обоснование начальной (максимальной) цены контракта</t>
  </si>
  <si>
    <t>№ п/п</t>
  </si>
  <si>
    <t>Начальная (максимальная) цена контракта</t>
  </si>
  <si>
    <t>Количество</t>
  </si>
  <si>
    <t>Используемый метод определения начальной (максимальной) цены контракта – метод сопоставимых рыночных цен (анализ рынка)</t>
  </si>
  <si>
    <t>Ед. изм.</t>
  </si>
  <si>
    <t>Цена за единицу (руб.)</t>
  </si>
  <si>
    <t>коэффициент вариации цен V (%)                            (не должен превышать 33%)</t>
  </si>
  <si>
    <t>Расчет Н(М)ЦК по формуле     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</si>
  <si>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НМЦК за позицию, рублей*</t>
  </si>
  <si>
    <t xml:space="preserve">* Начальная (максимальная) цена контракта указана в соответствии с выделенными лимитами бюджетных обязательств и в соответствии с частью 2 и 3 статьи 22 Федерального закона от 05.04.2013 № 44-ФЗ. </t>
  </si>
  <si>
    <t xml:space="preserve">УТВЕРЖДАЮ
Директор 
Кировского областного государственного казенного учреждения                                                                                                                                                                    «Государственное юридическое бюро и бюро комплексного обеспечения»    
                                                                                                                                                                                                                                                                                                ___________________ О.В. Русин
</t>
  </si>
  <si>
    <t>Цена за единицу в соответствии                          с выделенными лимитами бюджетных обязательств, рублей**</t>
  </si>
  <si>
    <t>Наименование услуги</t>
  </si>
  <si>
    <t>Цена за единицу услуги в соответствии с источником информации, рублей/единица измерения</t>
  </si>
  <si>
    <t>Расчетная цена заказчика за единицу услуги, рублей/единица измерения изм. с округлением  до сотых долей после запятой (руб.)</t>
  </si>
  <si>
    <t xml:space="preserve">Услуги по технической поддержке информационных технологий,
ОКПД 2: 62.02.30.000,
КТРУ: 62.02.30.000-00000002
</t>
  </si>
  <si>
    <t>усл. ед.</t>
  </si>
  <si>
    <r>
      <t xml:space="preserve">** Начальная (максимальная) цена контракта составляет </t>
    </r>
    <r>
      <rPr>
        <b/>
        <sz val="11"/>
        <color theme="1"/>
        <rFont val="Times New Roman"/>
        <family val="1"/>
        <charset val="204"/>
      </rPr>
      <t>180 000,00 руб.</t>
    </r>
    <r>
      <rPr>
        <sz val="11"/>
        <color theme="1"/>
        <rFont val="Times New Roman"/>
        <family val="1"/>
        <charset val="204"/>
      </rPr>
      <t xml:space="preserve"> в соответствии с выделенными лимитами бюджетных обязательств (часть 2 статьи 72 Бюджетного кодекса РФ) по минимальной предложенной стоимости на основании писем министерства финансов Российской Федерации от 08.09.2017 № 24-01-09/58179, от 11.09.2017 № 24-01-10/58699, от 16.03.2020 № 24-01-08/19862, от 28.07.2020 № 24-01-07/66147, от 10.09.2020 № 24-01-08/79621, в целях повышения эффективности, результативности осуществления закупки услуги.</t>
    </r>
  </si>
  <si>
    <t>Оказание услуг по техническому сопровождению программы для ЭВМ по учету и администрированию поступлений в бюджетную систему РФ (Администратор-Д)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</si>
</sst>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2" fontId="1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2" fontId="6" fillId="2" borderId="2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7" fillId="0" borderId="0" xfId="0" applyFont="1"/>
    <xf numFmtId="14" fontId="7" fillId="0" borderId="0" xfId="0" applyNumberFormat="1" applyFont="1" applyAlignment="1">
      <alignment horizontal="left"/>
    </xf>
    <xf numFmtId="3" fontId="2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8</xdr:row>
      <xdr:rowOff>952500</xdr:rowOff>
    </xdr:from>
    <xdr:to>
      <xdr:col>10</xdr:col>
      <xdr:colOff>0</xdr:colOff>
      <xdr:row>8</xdr:row>
      <xdr:rowOff>1304925</xdr:rowOff>
    </xdr:to>
    <xdr:pic>
      <xdr:nvPicPr>
        <xdr:cNvPr id="4235" name="Picture 1">
          <a:extLst>
            <a:ext uri="{FF2B5EF4-FFF2-40B4-BE49-F238E27FC236}">
              <a16:creationId xmlns:a16="http://schemas.microsoft.com/office/drawing/2014/main" xmlns="" id="{00000000-0008-0000-0000-00008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10425" y="3457575"/>
          <a:ext cx="103822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527685</xdr:colOff>
      <xdr:row>8</xdr:row>
      <xdr:rowOff>1196340</xdr:rowOff>
    </xdr:from>
    <xdr:to>
      <xdr:col>10</xdr:col>
      <xdr:colOff>2013585</xdr:colOff>
      <xdr:row>8</xdr:row>
      <xdr:rowOff>1558290</xdr:rowOff>
    </xdr:to>
    <xdr:pic>
      <xdr:nvPicPr>
        <xdr:cNvPr id="4236" name="Picture 5">
          <a:extLst>
            <a:ext uri="{FF2B5EF4-FFF2-40B4-BE49-F238E27FC236}">
              <a16:creationId xmlns:a16="http://schemas.microsoft.com/office/drawing/2014/main" xmlns="" id="{00000000-0008-0000-0000-00008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33660" y="427291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664845</xdr:colOff>
      <xdr:row>8</xdr:row>
      <xdr:rowOff>946785</xdr:rowOff>
    </xdr:from>
    <xdr:to>
      <xdr:col>10</xdr:col>
      <xdr:colOff>817245</xdr:colOff>
      <xdr:row>8</xdr:row>
      <xdr:rowOff>1175385</xdr:rowOff>
    </xdr:to>
    <xdr:pic>
      <xdr:nvPicPr>
        <xdr:cNvPr id="4237" name="Picture 6">
          <a:extLst>
            <a:ext uri="{FF2B5EF4-FFF2-40B4-BE49-F238E27FC236}">
              <a16:creationId xmlns:a16="http://schemas.microsoft.com/office/drawing/2014/main" xmlns="" id="{00000000-0008-0000-0000-00008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370820" y="402336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9"/>
  <sheetViews>
    <sheetView tabSelected="1" zoomScaleNormal="100" workbookViewId="0">
      <selection activeCell="M7" sqref="M7"/>
    </sheetView>
  </sheetViews>
  <sheetFormatPr defaultColWidth="9.140625" defaultRowHeight="12.75"/>
  <cols>
    <col min="1" max="1" width="4.28515625" style="2" customWidth="1"/>
    <col min="2" max="2" width="26.85546875" style="2" customWidth="1"/>
    <col min="3" max="3" width="7.42578125" style="2" customWidth="1"/>
    <col min="4" max="4" width="8.85546875" style="2" customWidth="1"/>
    <col min="5" max="5" width="14.28515625" style="2" customWidth="1"/>
    <col min="6" max="6" width="14.42578125" style="2" customWidth="1"/>
    <col min="7" max="7" width="14.28515625" style="2" customWidth="1"/>
    <col min="8" max="8" width="17.7109375" style="2" customWidth="1"/>
    <col min="9" max="9" width="14.7109375" style="2" customWidth="1"/>
    <col min="10" max="10" width="22.7109375" style="2" customWidth="1"/>
    <col min="11" max="11" width="36.140625" style="2" customWidth="1"/>
    <col min="12" max="12" width="13.28515625" style="2" customWidth="1"/>
    <col min="13" max="13" width="16.5703125" style="2" customWidth="1"/>
    <col min="14" max="14" width="17.7109375" style="2" customWidth="1"/>
    <col min="15" max="15" width="18.5703125" style="2" customWidth="1"/>
    <col min="16" max="16384" width="9.140625" style="2"/>
  </cols>
  <sheetData>
    <row r="1" spans="1:15" ht="123" customHeight="1">
      <c r="A1" s="1"/>
      <c r="B1" s="1"/>
      <c r="C1" s="1"/>
      <c r="D1" s="1"/>
      <c r="E1" s="1"/>
      <c r="F1" s="1"/>
      <c r="G1" s="1"/>
      <c r="H1" s="1"/>
      <c r="I1" s="1"/>
      <c r="J1" s="1"/>
      <c r="K1" s="34" t="s">
        <v>16</v>
      </c>
      <c r="L1" s="28"/>
      <c r="M1" s="28"/>
      <c r="N1" s="28"/>
    </row>
    <row r="2" spans="1:15">
      <c r="A2" s="43" t="s">
        <v>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5">
      <c r="A3" s="1"/>
      <c r="B3" s="1"/>
      <c r="C3" s="1"/>
      <c r="D3" s="1"/>
      <c r="E3" s="1"/>
      <c r="F3" s="1"/>
      <c r="G3" s="1"/>
      <c r="H3" s="1"/>
      <c r="I3" s="1"/>
      <c r="J3" s="1"/>
      <c r="K3" s="3"/>
      <c r="L3" s="4"/>
      <c r="M3" s="4"/>
      <c r="N3" s="4"/>
    </row>
    <row r="4" spans="1:15">
      <c r="A4" s="43" t="s">
        <v>24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5">
      <c r="A5" s="1"/>
      <c r="B5" s="1"/>
      <c r="C5" s="1"/>
      <c r="D5" s="1"/>
      <c r="E5" s="1"/>
      <c r="F5" s="1"/>
      <c r="G5" s="1"/>
      <c r="H5" s="1"/>
      <c r="I5" s="1"/>
      <c r="J5" s="1"/>
      <c r="K5" s="3"/>
      <c r="L5" s="4"/>
      <c r="M5" s="4"/>
      <c r="N5" s="4"/>
    </row>
    <row r="6" spans="1:15">
      <c r="A6" s="35" t="s">
        <v>9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5">
      <c r="A7" s="5"/>
      <c r="B7" s="5"/>
      <c r="C7" s="6"/>
      <c r="D7" s="6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5" ht="43.15" customHeight="1">
      <c r="A8" s="36" t="s">
        <v>6</v>
      </c>
      <c r="B8" s="36" t="s">
        <v>18</v>
      </c>
      <c r="C8" s="37" t="s">
        <v>10</v>
      </c>
      <c r="D8" s="37" t="s">
        <v>8</v>
      </c>
      <c r="E8" s="39" t="s">
        <v>3</v>
      </c>
      <c r="F8" s="40"/>
      <c r="G8" s="40"/>
      <c r="H8" s="41" t="s">
        <v>2</v>
      </c>
      <c r="I8" s="42"/>
      <c r="J8" s="42"/>
      <c r="K8" s="44" t="s">
        <v>4</v>
      </c>
      <c r="L8" s="45"/>
      <c r="M8" s="45"/>
      <c r="N8" s="45"/>
      <c r="O8" s="46"/>
    </row>
    <row r="9" spans="1:15" ht="168.6" customHeight="1">
      <c r="A9" s="36"/>
      <c r="B9" s="36"/>
      <c r="C9" s="38"/>
      <c r="D9" s="38"/>
      <c r="E9" s="7" t="s">
        <v>19</v>
      </c>
      <c r="F9" s="7" t="s">
        <v>19</v>
      </c>
      <c r="G9" s="7" t="s">
        <v>19</v>
      </c>
      <c r="H9" s="8" t="s">
        <v>1</v>
      </c>
      <c r="I9" s="8" t="s">
        <v>0</v>
      </c>
      <c r="J9" s="9" t="s">
        <v>12</v>
      </c>
      <c r="K9" s="10" t="s">
        <v>13</v>
      </c>
      <c r="L9" s="11" t="s">
        <v>11</v>
      </c>
      <c r="M9" s="11" t="s">
        <v>20</v>
      </c>
      <c r="N9" s="11" t="s">
        <v>14</v>
      </c>
      <c r="O9" s="11" t="s">
        <v>17</v>
      </c>
    </row>
    <row r="10" spans="1:15" ht="66.75" customHeight="1">
      <c r="A10" s="12">
        <v>1</v>
      </c>
      <c r="B10" s="21" t="s">
        <v>21</v>
      </c>
      <c r="C10" s="13" t="s">
        <v>22</v>
      </c>
      <c r="D10" s="27">
        <v>4</v>
      </c>
      <c r="E10" s="14">
        <v>45000</v>
      </c>
      <c r="F10" s="22">
        <v>52000</v>
      </c>
      <c r="G10" s="15">
        <v>52500</v>
      </c>
      <c r="H10" s="16">
        <f t="shared" ref="H10" si="0">(E10+F10+G10)/3</f>
        <v>49833.333333333336</v>
      </c>
      <c r="I10" s="16">
        <f t="shared" ref="I10" si="1">STDEV(E10:G10)</f>
        <v>4193.248541803041</v>
      </c>
      <c r="J10" s="20">
        <f t="shared" ref="J10" si="2">I10/H10*100</f>
        <v>8.4145455688355337</v>
      </c>
      <c r="K10" s="16">
        <f t="shared" ref="K10" si="3">((D10/3)*(SUM(E10:G10)))</f>
        <v>199333.33333333331</v>
      </c>
      <c r="L10" s="18">
        <f t="shared" ref="L10" si="4">K10/D10</f>
        <v>49833.333333333328</v>
      </c>
      <c r="M10" s="18">
        <f t="shared" ref="M10" si="5">ROUND(L10,2)</f>
        <v>49833.33</v>
      </c>
      <c r="N10" s="18">
        <f t="shared" ref="N10" si="6">D10*M10</f>
        <v>199333.32</v>
      </c>
      <c r="O10" s="23">
        <v>180000</v>
      </c>
    </row>
    <row r="11" spans="1:15" s="17" customFormat="1">
      <c r="A11" s="31" t="s">
        <v>7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3"/>
      <c r="N11" s="19">
        <f>SUM(N10:N10)</f>
        <v>199333.32</v>
      </c>
      <c r="O11" s="24">
        <v>180000</v>
      </c>
    </row>
    <row r="13" spans="1:15" ht="15">
      <c r="A13" s="30" t="s">
        <v>15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</row>
    <row r="14" spans="1:15" ht="49.5" customHeight="1">
      <c r="A14" s="28" t="s">
        <v>23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</row>
    <row r="16" spans="1:15" ht="15">
      <c r="B16" s="25"/>
    </row>
    <row r="17" spans="2:15">
      <c r="O17" s="17"/>
    </row>
    <row r="18" spans="2:15" ht="15">
      <c r="C18" s="28"/>
      <c r="D18" s="28"/>
      <c r="E18" s="28"/>
    </row>
    <row r="19" spans="2:15" ht="15">
      <c r="B19" s="26"/>
    </row>
  </sheetData>
  <mergeCells count="15">
    <mergeCell ref="A14:N14"/>
    <mergeCell ref="C18:E18"/>
    <mergeCell ref="A13:N13"/>
    <mergeCell ref="A11:M11"/>
    <mergeCell ref="K1:N1"/>
    <mergeCell ref="A6:N6"/>
    <mergeCell ref="A8:A9"/>
    <mergeCell ref="B8:B9"/>
    <mergeCell ref="C8:C9"/>
    <mergeCell ref="D8:D9"/>
    <mergeCell ref="E8:G8"/>
    <mergeCell ref="H8:J8"/>
    <mergeCell ref="A2:N2"/>
    <mergeCell ref="A4:N4"/>
    <mergeCell ref="K8:O8"/>
  </mergeCells>
  <pageMargins left="0.11811023622047245" right="0.11811023622047245" top="0.89" bottom="0" header="0.31496062992125984" footer="0.15748031496062992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цены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ММ Аниканова</cp:lastModifiedBy>
  <cp:lastPrinted>2026-10-12T06:18:31Z</cp:lastPrinted>
  <dcterms:created xsi:type="dcterms:W3CDTF">2014-01-15T18:15:09Z</dcterms:created>
  <dcterms:modified xsi:type="dcterms:W3CDTF">2026-10-14T07:19:00Z</dcterms:modified>
</cp:coreProperties>
</file>