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32E88C88-1135-42D2-93BC-32B2A926DC6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Лист1!$A$1:$AF$17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1" i="1" l="1"/>
  <c r="AF11" i="1"/>
  <c r="AE12" i="1"/>
  <c r="AF12" i="1"/>
  <c r="AF13" i="1"/>
</calcChain>
</file>

<file path=xl/sharedStrings.xml><?xml version="1.0" encoding="utf-8"?>
<sst xmlns="http://schemas.openxmlformats.org/spreadsheetml/2006/main" count="109" uniqueCount="67">
  <si>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</si>
  <si>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</si>
  <si>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</si>
  <si>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</si>
  <si>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</si>
  <si>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</si>
  <si>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</si>
  <si>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</si>
  <si>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</si>
  <si>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</si>
  <si>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</si>
  <si>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</si>
  <si>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</si>
  <si>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</si>
  <si>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</si>
  <si>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</si>
  <si>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</si>
  <si>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</si>
  <si>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</si>
  <si>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</si>
  <si>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</si>
  <si>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</si>
  <si>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</si>
  <si>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</si>
  <si>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</si>
  <si>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</si>
  <si>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</si>
  <si>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</si>
  <si>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</si>
  <si>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</si>
  <si>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</si>
  <si>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</si>
  <si>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</si>
  <si>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</si>
  <si>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</si>
  <si>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</si>
  <si>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</si>
  <si>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</si>
  <si>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</si>
  <si>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</si>
  <si>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</si>
  <si>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</si>
  <si>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</si>
  <si>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</si>
  <si>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</si>
  <si>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</si>
  <si>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</si>
  <si>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</si>
  <si>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Оказание услуг по абонентному обслуживанию установленного программного обеспечения для экономического отдела и отдела кадров в 2026 г.</t>
  </si>
  <si>
    <t>мес.</t>
  </si>
  <si>
    <t xml:space="preserve">25 000,00 </t>
  </si>
  <si>
    <t xml:space="preserve">30 500,00 </t>
  </si>
  <si>
    <t xml:space="preserve">29 000,00 </t>
  </si>
  <si>
    <t>2</t>
  </si>
  <si>
    <t>Оказание услуг по абонентному обслуживанию установленного программного обеспечения для экономического отдела и отдела кадров в 2027 г.</t>
  </si>
  <si>
    <t>ИЦИ №1 Вх.№294 от 13.10.2026</t>
  </si>
  <si>
    <t>ИЦИ №2 Вх.№295 от 13.10.2026</t>
  </si>
  <si>
    <t>ИЦИ №3 Вх.№296 от 13.10.2026</t>
  </si>
  <si>
    <t>РАСЧЕТ НМЦК</t>
  </si>
  <si>
    <t>На основании проведенного анализа рынка и расчетов, НМЦК составляет: 394 333,38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</si>
  <si>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</si>
  <si>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</si>
  <si>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</si>
  <si>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>ИЦИ за ед.изд. (руб.)по min КП</t>
  </si>
  <si>
    <t>Расчет начальной (НМЦК) по min КП</t>
  </si>
  <si>
    <t>Расчет НМЦК произведен по минимальному коммерческому предложению  ИЦИ №1 Вх.№294 от 13.10.2026 в соответствии с утвержденными лимитами плана ПФХД</t>
  </si>
  <si>
    <t>62.02.30.000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</si>
</sst>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b/>
      <sz val="12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7" fillId="0" borderId="0" xfId="0" applyFont="1"/>
    <xf numFmtId="2" fontId="8" fillId="2" borderId="2" xfId="0" applyNumberFormat="1" applyFont="1" applyFill="1" applyBorder="1" applyAlignment="1">
      <alignment horizontal="center" vertical="center"/>
    </xf>
    <xf numFmtId="2" fontId="9" fillId="2" borderId="0" xfId="0" applyNumberFormat="1" applyFont="1" applyFill="1"/>
    <xf numFmtId="164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7</xdr:row>
      <xdr:rowOff>182245</xdr:rowOff>
    </xdr:from>
    <xdr:to>
      <xdr:col>2</xdr:col>
      <xdr:colOff>99695</xdr:colOff>
      <xdr:row>7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9</xdr:row>
      <xdr:rowOff>85725</xdr:rowOff>
    </xdr:from>
    <xdr:to>
      <xdr:col>29</xdr:col>
      <xdr:colOff>1600835</xdr:colOff>
      <xdr:row>10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17"/>
  <sheetViews>
    <sheetView tabSelected="1" view="pageBreakPreview" zoomScale="70" zoomScaleNormal="100" zoomScaleSheetLayoutView="7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32" width="14.85546875" style="3" customWidth="1"/>
    <col min="33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42" customHeight="1" x14ac:dyDescent="0.25">
      <c r="A6" s="18" t="s">
        <v>60</v>
      </c>
      <c r="B6" s="18"/>
      <c r="C6" s="31" t="s">
        <v>61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3.5" customHeight="1" x14ac:dyDescent="0.25">
      <c r="A7" s="26" t="s">
        <v>58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9"/>
    </row>
    <row r="8" spans="1:32" ht="125.25" customHeight="1" x14ac:dyDescent="0.25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spans="1:32" ht="30" customHeight="1" x14ac:dyDescent="0.25">
      <c r="A9" s="18" t="s">
        <v>3</v>
      </c>
      <c r="B9" s="18" t="s">
        <v>4</v>
      </c>
      <c r="C9" s="18"/>
      <c r="D9" s="33" t="s">
        <v>5</v>
      </c>
      <c r="E9" s="18" t="s">
        <v>6</v>
      </c>
      <c r="F9" s="33" t="s">
        <v>7</v>
      </c>
      <c r="G9" s="17" t="s">
        <v>55</v>
      </c>
      <c r="H9" s="6" t="s">
        <v>56</v>
      </c>
      <c r="I9" s="6" t="s">
        <v>57</v>
      </c>
      <c r="J9" s="6" t="s">
        <v>8</v>
      </c>
      <c r="K9" s="6" t="s">
        <v>9</v>
      </c>
      <c r="L9" s="6" t="s">
        <v>10</v>
      </c>
      <c r="M9" s="6" t="s">
        <v>11</v>
      </c>
      <c r="N9" s="6" t="s">
        <v>12</v>
      </c>
      <c r="O9" s="6" t="s">
        <v>13</v>
      </c>
      <c r="P9" s="6" t="s">
        <v>14</v>
      </c>
      <c r="Q9" s="6" t="s">
        <v>15</v>
      </c>
      <c r="R9" s="6" t="s">
        <v>16</v>
      </c>
      <c r="S9" s="6" t="s">
        <v>17</v>
      </c>
      <c r="T9" s="6" t="s">
        <v>18</v>
      </c>
      <c r="U9" s="6" t="s">
        <v>19</v>
      </c>
      <c r="V9" s="6" t="s">
        <v>20</v>
      </c>
      <c r="W9" s="6" t="s">
        <v>21</v>
      </c>
      <c r="X9" s="6" t="s">
        <v>22</v>
      </c>
      <c r="Y9" s="6" t="s">
        <v>23</v>
      </c>
      <c r="Z9" s="6" t="s">
        <v>24</v>
      </c>
      <c r="AA9" s="7" t="s">
        <v>25</v>
      </c>
      <c r="AB9" s="7" t="s">
        <v>26</v>
      </c>
      <c r="AC9" s="33" t="s">
        <v>62</v>
      </c>
      <c r="AD9" s="8" t="s">
        <v>27</v>
      </c>
      <c r="AE9" s="19" t="s">
        <v>63</v>
      </c>
      <c r="AF9" s="19" t="s">
        <v>64</v>
      </c>
    </row>
    <row r="10" spans="1:32" ht="45" customHeight="1" x14ac:dyDescent="0.25">
      <c r="A10" s="18"/>
      <c r="B10" s="18"/>
      <c r="C10" s="18"/>
      <c r="D10" s="33"/>
      <c r="E10" s="18"/>
      <c r="F10" s="33"/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6" t="s">
        <v>28</v>
      </c>
      <c r="P10" s="6" t="s">
        <v>28</v>
      </c>
      <c r="Q10" s="6" t="s">
        <v>28</v>
      </c>
      <c r="R10" s="6" t="s">
        <v>28</v>
      </c>
      <c r="S10" s="6" t="s">
        <v>28</v>
      </c>
      <c r="T10" s="6" t="s">
        <v>28</v>
      </c>
      <c r="U10" s="6" t="s">
        <v>28</v>
      </c>
      <c r="V10" s="6" t="s">
        <v>28</v>
      </c>
      <c r="W10" s="6" t="s">
        <v>28</v>
      </c>
      <c r="X10" s="6" t="s">
        <v>28</v>
      </c>
      <c r="Y10" s="6" t="s">
        <v>28</v>
      </c>
      <c r="Z10" s="6" t="s">
        <v>28</v>
      </c>
      <c r="AA10" s="9"/>
      <c r="AB10" s="9"/>
      <c r="AC10" s="33"/>
      <c r="AD10" s="10"/>
      <c r="AE10" s="19"/>
      <c r="AF10" s="19"/>
    </row>
    <row r="11" spans="1:32" ht="74.25" customHeight="1" x14ac:dyDescent="0.25">
      <c r="A11" s="11" t="s">
        <v>47</v>
      </c>
      <c r="B11" s="18" t="s">
        <v>48</v>
      </c>
      <c r="C11" s="18"/>
      <c r="D11" s="7" t="s">
        <v>66</v>
      </c>
      <c r="E11" s="11" t="s">
        <v>49</v>
      </c>
      <c r="F11" s="12">
        <v>2</v>
      </c>
      <c r="G11" s="6" t="s">
        <v>50</v>
      </c>
      <c r="H11" s="6" t="s">
        <v>51</v>
      </c>
      <c r="I11" s="6" t="s">
        <v>52</v>
      </c>
      <c r="J11" s="6" t="s">
        <v>29</v>
      </c>
      <c r="K11" s="6" t="s">
        <v>30</v>
      </c>
      <c r="L11" s="6" t="s">
        <v>31</v>
      </c>
      <c r="M11" s="6" t="s">
        <v>32</v>
      </c>
      <c r="N11" s="6" t="s">
        <v>33</v>
      </c>
      <c r="O11" s="6" t="s">
        <v>34</v>
      </c>
      <c r="P11" s="6" t="s">
        <v>35</v>
      </c>
      <c r="Q11" s="6" t="s">
        <v>36</v>
      </c>
      <c r="R11" s="6" t="s">
        <v>37</v>
      </c>
      <c r="S11" s="6" t="s">
        <v>38</v>
      </c>
      <c r="T11" s="6" t="s">
        <v>39</v>
      </c>
      <c r="U11" s="6" t="s">
        <v>40</v>
      </c>
      <c r="V11" s="6" t="s">
        <v>41</v>
      </c>
      <c r="W11" s="6" t="s">
        <v>42</v>
      </c>
      <c r="X11" s="6" t="s">
        <v>43</v>
      </c>
      <c r="Y11" s="6" t="s">
        <v>44</v>
      </c>
      <c r="Z11" s="6" t="s">
        <v>45</v>
      </c>
      <c r="AA11" s="6">
        <v>2843.12</v>
      </c>
      <c r="AB11" s="6">
        <v>10.09</v>
      </c>
      <c r="AC11" s="6">
        <v>28166.67</v>
      </c>
      <c r="AD11" s="6">
        <v>56333.34</v>
      </c>
      <c r="AE11" s="15" t="str">
        <f>G11</f>
        <v xml:space="preserve">25 000,00 </v>
      </c>
      <c r="AF11" s="15">
        <f>AE11*F11</f>
        <v>50000</v>
      </c>
    </row>
    <row r="12" spans="1:32" ht="63" customHeight="1" x14ac:dyDescent="0.25">
      <c r="A12" s="11" t="s">
        <v>53</v>
      </c>
      <c r="B12" s="18" t="s">
        <v>54</v>
      </c>
      <c r="C12" s="18"/>
      <c r="D12" s="7" t="s">
        <v>66</v>
      </c>
      <c r="E12" s="11" t="s">
        <v>49</v>
      </c>
      <c r="F12" s="12">
        <v>12</v>
      </c>
      <c r="G12" s="6" t="s">
        <v>50</v>
      </c>
      <c r="H12" s="6" t="s">
        <v>51</v>
      </c>
      <c r="I12" s="6" t="s">
        <v>52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2843.12</v>
      </c>
      <c r="AB12" s="6">
        <v>10.09</v>
      </c>
      <c r="AC12" s="6">
        <v>28166.67</v>
      </c>
      <c r="AD12" s="6">
        <v>338000.04</v>
      </c>
      <c r="AE12" s="15" t="str">
        <f>G12</f>
        <v xml:space="preserve">25 000,00 </v>
      </c>
      <c r="AF12" s="15">
        <f>AE12*F12</f>
        <v>300000</v>
      </c>
    </row>
    <row r="13" spans="1:32" ht="20.25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C13" s="11" t="s">
        <v>46</v>
      </c>
      <c r="AD13" s="6">
        <v>394333.38</v>
      </c>
      <c r="AF13" s="16">
        <f>SUM(AF11:AF12)</f>
        <v>350000</v>
      </c>
    </row>
    <row r="14" spans="1:32" x14ac:dyDescent="0.25">
      <c r="A14" s="21" t="s">
        <v>59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3"/>
    </row>
    <row r="15" spans="1:32" x14ac:dyDescent="0.25">
      <c r="A15" s="24" t="s">
        <v>65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7" spans="1:1" ht="15.75" x14ac:dyDescent="0.25">
      <c r="A17" s="14" t="s">
        <v>0</v>
      </c>
    </row>
  </sheetData>
  <mergeCells count="18">
    <mergeCell ref="A15:AD15"/>
    <mergeCell ref="A7:AD7"/>
    <mergeCell ref="A3:AD3"/>
    <mergeCell ref="A6:B6"/>
    <mergeCell ref="C6:AD6"/>
    <mergeCell ref="B11:C11"/>
    <mergeCell ref="A8:AD8"/>
    <mergeCell ref="A9:A10"/>
    <mergeCell ref="B9:C10"/>
    <mergeCell ref="D9:D10"/>
    <mergeCell ref="E9:E10"/>
    <mergeCell ref="F9:F10"/>
    <mergeCell ref="AC9:AC10"/>
    <mergeCell ref="B12:C12"/>
    <mergeCell ref="AE9:AE10"/>
    <mergeCell ref="AF9:AF10"/>
    <mergeCell ref="A13:AA13"/>
    <mergeCell ref="A14:AD14"/>
  </mergeCells>
  <pageMargins left="0.39370078740157483" right="0.39370078740157483" top="0.39370078740157483" bottom="0.39370078740157483" header="0" footer="0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2026-10-15T13:45:36Z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