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CF47EC2-5443-49BE-ADE1-5FC38624C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СМП" sheetId="6" r:id="rId1"/>
  </sheets>
  <calcPr calcId="191029"/>
</workbook>
</file>

<file path=xl/calcChain.xml><?xml version="1.0" encoding="utf-8"?>
<calcChain xmlns="http://schemas.openxmlformats.org/spreadsheetml/2006/main">
  <c r="N13" i="6" l="1"/>
  <c r="L13" i="6"/>
  <c r="M13" i="6" s="1"/>
  <c r="O13" i="6" l="1"/>
  <c r="O15" i="6" s="1"/>
  <c r="C10" i="6" s="1"/>
  <c r="D15" i="6"/>
</calcChain>
</file>

<file path=xl/sharedStrings.xml><?xml version="1.0" encoding="utf-8"?>
<sst xmlns="http://schemas.openxmlformats.org/spreadsheetml/2006/main" count="25" uniqueCount="23">
  <si>
    <t>№ п/п</t>
  </si>
  <si>
    <t>Наименование товара, работ, услуг</t>
  </si>
  <si>
    <t>Объем</t>
  </si>
  <si>
    <t>Источник №1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</si>
  <si>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</si>
  <si>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</si>
  <si>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</si>
  <si>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</si>
  <si>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</si>
  <si>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Ед.изм.</t>
  </si>
  <si>
    <t>Цена за ед.изм.</t>
  </si>
  <si>
    <t>Общее Количество</t>
  </si>
  <si>
    <t>Начальная (максимальная) цена</t>
  </si>
  <si>
    <t>Минимальная цена</t>
  </si>
  <si>
    <t>Стоимость</t>
  </si>
  <si>
    <t>месяц</t>
  </si>
  <si>
    <t xml:space="preserve">Источник №2 </t>
  </si>
  <si>
    <t>Источник №3</t>
  </si>
  <si>
    <r>
      <rPr>
        <b/>
        <sz val="12"/>
        <color indexed="8"/>
        <rFont val="Times New Roman"/>
        <family val="1"/>
        <charset val="204"/>
      </rPr>
      <t>Обоснование начальной (максимальной) цены контракта</t>
    </r>
    <r>
      <rPr>
        <b/>
        <sz val="10"/>
        <color indexed="8"/>
        <rFont val="Times New Roman"/>
        <family val="1"/>
        <charset val="204"/>
      </rPr>
      <t xml:space="preserve">
</t>
    </r>
  </si>
  <si>
    <t>Оказание услуг по сопровождению программных продуктов системы "1С: Предприятие".</t>
  </si>
  <si>
    <t xml:space="preserve">Расчет начальной (максимальной) цены контракта был произведен в соответствии с требованиями статьи 22 Федерального закона от 05.04.2013г. №44-ФЗ "О контрактной системе в сфере закупок товаров, работ, услуг для обеспечения государственных и муниципальных нужд" и в соответствии с Методическими рекомендациями по применению методов определения начальной (максимальной) цены контракта, заключаемого с единственным поставщиком (подрядчиком, исполнителем), утвержденными Приказом Минэкономразвития России от 2 октября 2013г. №567.    </t>
  </si>
  <si>
    <t>* Источниками информации для определения начальной (максимальной) цены контракта являются коммерческие предложения. Руководствуясь принципом эффективности использования бюджетных средств (ст. 34, частью 2 статьи 72  Бюджетного кодекса РФ) цена выбранная заказчиком за единицу товара (ов) устанавливается с минимальной  ценой из предложенных 3 (трех) коммерческих предложений. Оригиналы коммерческих предложений хранятся у Заказчика.</t>
  </si>
  <si>
    <t xml:space="preserve">Начальная (максимальная) цена контракта рассчитана методом сопоставимых рыночных цен (анализа рынка).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</si>
</sst>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>
      <alignment horizontal="left"/>
    </xf>
    <xf numFmtId="0" fontId="10" fillId="0" borderId="0"/>
  </cellStyleXfs>
  <cellXfs count="54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2" fontId="2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5" fillId="2" borderId="5" xfId="0" applyFont="1" applyFill="1" applyBorder="1" applyAlignment="1">
      <alignment horizontal="right" vertical="center" wrapText="1"/>
    </xf>
    <xf numFmtId="2" fontId="5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right" vertical="center" wrapText="1"/>
    </xf>
    <xf numFmtId="0" fontId="5" fillId="0" borderId="3" xfId="2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right" vertical="center" wrapText="1"/>
    </xf>
    <xf numFmtId="2" fontId="2" fillId="0" borderId="0" xfId="0" applyNumberFormat="1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distributed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</cellStyles>
  <dxfs count="6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topLeftCell="A4" zoomScale="115" zoomScaleNormal="115" workbookViewId="0">
      <selection activeCell="L13" sqref="L13"/>
    </sheetView>
  </sheetViews>
  <sheetFormatPr defaultColWidth="9.140625" defaultRowHeight="12.75" x14ac:dyDescent="0.2"/>
  <cols>
    <col min="1" max="1" width="3.7109375" style="28" customWidth="1"/>
    <col min="2" max="2" width="45.42578125" style="7" customWidth="1"/>
    <col min="3" max="3" width="7.140625" style="7" customWidth="1"/>
    <col min="4" max="4" width="13" style="7" hidden="1" customWidth="1"/>
    <col min="5" max="5" width="10.7109375" style="7" customWidth="1"/>
    <col min="6" max="7" width="9" style="7" customWidth="1"/>
    <col min="8" max="8" width="9.5703125" style="7" customWidth="1"/>
    <col min="9" max="9" width="12.5703125" style="14" customWidth="1"/>
    <col min="10" max="10" width="6.28515625" style="7" customWidth="1"/>
    <col min="11" max="11" width="13.140625" style="7" customWidth="1"/>
    <col min="12" max="12" width="11.140625" style="7" customWidth="1"/>
    <col min="13" max="13" width="12.28515625" style="7" customWidth="1"/>
    <col min="14" max="14" width="11.42578125" style="7" customWidth="1"/>
    <col min="15" max="15" width="10.7109375" style="7" customWidth="1"/>
    <col min="16" max="16" width="0.140625" style="7" customWidth="1"/>
    <col min="17" max="20" width="9.140625" style="7" hidden="1" customWidth="1"/>
    <col min="21" max="16384" width="9.140625" style="7"/>
  </cols>
  <sheetData>
    <row r="1" spans="1:22" s="4" customFormat="1" x14ac:dyDescent="0.2">
      <c r="A1" s="2"/>
      <c r="B1" s="1"/>
      <c r="C1" s="2"/>
      <c r="D1" s="2"/>
      <c r="E1" s="3"/>
      <c r="F1" s="2"/>
      <c r="G1" s="2"/>
      <c r="H1" s="2"/>
      <c r="I1" s="10"/>
      <c r="K1" s="42"/>
      <c r="L1" s="42"/>
      <c r="M1" s="42"/>
      <c r="N1" s="42"/>
      <c r="O1" s="42"/>
    </row>
    <row r="2" spans="1:22" s="4" customFormat="1" ht="13.5" customHeight="1" x14ac:dyDescent="0.2">
      <c r="A2" s="2"/>
      <c r="B2" s="1"/>
      <c r="C2" s="2"/>
      <c r="D2" s="2"/>
      <c r="E2" s="3"/>
      <c r="F2" s="2"/>
      <c r="G2" s="2"/>
      <c r="H2" s="2"/>
      <c r="I2" s="11"/>
      <c r="J2" s="5"/>
      <c r="K2" s="42"/>
      <c r="L2" s="42"/>
      <c r="M2" s="42"/>
      <c r="N2" s="42"/>
      <c r="O2" s="42"/>
    </row>
    <row r="3" spans="1:22" s="4" customFormat="1" ht="18" customHeight="1" x14ac:dyDescent="0.2">
      <c r="A3" s="2"/>
      <c r="B3" s="6"/>
      <c r="C3" s="2"/>
      <c r="D3" s="2"/>
      <c r="E3" s="3"/>
      <c r="F3" s="2"/>
      <c r="G3" s="2"/>
      <c r="H3" s="2"/>
      <c r="I3" s="43"/>
      <c r="J3" s="43"/>
      <c r="K3" s="43"/>
      <c r="L3" s="43"/>
      <c r="M3" s="43"/>
      <c r="N3" s="43"/>
      <c r="O3" s="43"/>
    </row>
    <row r="4" spans="1:22" s="4" customFormat="1" ht="7.5" customHeight="1" x14ac:dyDescent="0.2">
      <c r="A4" s="2"/>
      <c r="B4" s="6"/>
      <c r="C4" s="2"/>
      <c r="D4" s="2"/>
      <c r="E4" s="3"/>
      <c r="F4" s="2"/>
      <c r="G4" s="2"/>
      <c r="H4" s="2"/>
      <c r="I4" s="11"/>
      <c r="J4" s="5"/>
      <c r="K4" s="42"/>
      <c r="L4" s="42"/>
      <c r="M4" s="42"/>
      <c r="N4" s="42"/>
      <c r="O4" s="42"/>
    </row>
    <row r="5" spans="1:22" s="4" customFormat="1" ht="19.5" hidden="1" customHeight="1" x14ac:dyDescent="0.2">
      <c r="A5" s="2"/>
      <c r="B5" s="6"/>
      <c r="C5" s="2"/>
      <c r="D5" s="2"/>
      <c r="E5" s="3"/>
      <c r="F5" s="2"/>
      <c r="G5" s="2"/>
      <c r="H5" s="2"/>
      <c r="I5" s="11"/>
      <c r="J5" s="5"/>
      <c r="K5" s="42"/>
      <c r="L5" s="42"/>
      <c r="M5" s="42"/>
      <c r="N5" s="42"/>
      <c r="O5" s="42"/>
    </row>
    <row r="6" spans="1:22" s="4" customFormat="1" ht="14.25" hidden="1" customHeight="1" x14ac:dyDescent="0.2">
      <c r="A6" s="2"/>
      <c r="B6" s="6"/>
      <c r="C6" s="2"/>
      <c r="D6" s="2"/>
      <c r="E6" s="3"/>
      <c r="F6" s="2"/>
      <c r="G6" s="2"/>
      <c r="H6" s="2"/>
      <c r="I6" s="10"/>
    </row>
    <row r="7" spans="1:22" s="4" customFormat="1" ht="16.5" customHeight="1" x14ac:dyDescent="0.2">
      <c r="A7" s="2"/>
      <c r="B7" s="41" t="s">
        <v>18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22" s="4" customFormat="1" ht="71.25" customHeight="1" x14ac:dyDescent="0.2">
      <c r="A8" s="46" t="s">
        <v>20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22" s="4" customFormat="1" ht="49.5" customHeight="1" x14ac:dyDescent="0.2">
      <c r="A9" s="2"/>
      <c r="B9" s="45" t="s">
        <v>22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21.75" customHeight="1" x14ac:dyDescent="0.2">
      <c r="A10" s="47" t="s">
        <v>12</v>
      </c>
      <c r="B10" s="48"/>
      <c r="C10" s="49">
        <f>O15</f>
        <v>492000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22" ht="26.25" customHeight="1" x14ac:dyDescent="0.2">
      <c r="A11" s="50" t="s">
        <v>0</v>
      </c>
      <c r="B11" s="50" t="s">
        <v>1</v>
      </c>
      <c r="C11" s="50" t="s">
        <v>2</v>
      </c>
      <c r="D11" s="50"/>
      <c r="E11" s="50"/>
      <c r="F11" s="35" t="s">
        <v>3</v>
      </c>
      <c r="G11" s="35" t="s">
        <v>16</v>
      </c>
      <c r="H11" s="35" t="s">
        <v>17</v>
      </c>
      <c r="I11" s="51" t="s">
        <v>4</v>
      </c>
      <c r="J11" s="50" t="s">
        <v>5</v>
      </c>
      <c r="K11" s="50" t="s">
        <v>6</v>
      </c>
      <c r="L11" s="50" t="s">
        <v>7</v>
      </c>
      <c r="M11" s="50" t="s">
        <v>8</v>
      </c>
      <c r="N11" s="53" t="s">
        <v>13</v>
      </c>
      <c r="O11" s="53" t="s">
        <v>14</v>
      </c>
    </row>
    <row r="12" spans="1:22" ht="61.5" customHeight="1" x14ac:dyDescent="0.2">
      <c r="A12" s="50"/>
      <c r="B12" s="50"/>
      <c r="C12" s="36" t="s">
        <v>9</v>
      </c>
      <c r="D12" s="36"/>
      <c r="E12" s="36" t="s">
        <v>11</v>
      </c>
      <c r="F12" s="35" t="s">
        <v>10</v>
      </c>
      <c r="G12" s="35" t="s">
        <v>10</v>
      </c>
      <c r="H12" s="35" t="s">
        <v>10</v>
      </c>
      <c r="I12" s="52"/>
      <c r="J12" s="50"/>
      <c r="K12" s="50"/>
      <c r="L12" s="50"/>
      <c r="M12" s="50"/>
      <c r="N12" s="53"/>
      <c r="O12" s="53"/>
    </row>
    <row r="13" spans="1:22" ht="40.5" customHeight="1" x14ac:dyDescent="0.2">
      <c r="A13" s="26">
        <v>1</v>
      </c>
      <c r="B13" s="24" t="s">
        <v>19</v>
      </c>
      <c r="C13" s="25" t="s">
        <v>15</v>
      </c>
      <c r="D13" s="29"/>
      <c r="E13" s="29">
        <v>12</v>
      </c>
      <c r="F13" s="30">
        <v>41000</v>
      </c>
      <c r="G13" s="30">
        <v>41560</v>
      </c>
      <c r="H13" s="30">
        <v>41980</v>
      </c>
      <c r="I13" s="12">
        <v>41513.33</v>
      </c>
      <c r="J13" s="36">
        <v>3</v>
      </c>
      <c r="K13" s="33">
        <v>491.66</v>
      </c>
      <c r="L13" s="31">
        <f>K13/I13*100</f>
        <v>1.1843424750556026</v>
      </c>
      <c r="M13" s="40" t="str">
        <f>IF(L13&lt;33,"ОДНОРОДНЫЕ","НЕОДНОРОДНЫЕ")</f>
        <v>ОДНОРОДНЫЕ</v>
      </c>
      <c r="N13" s="35">
        <f>MIN(F13:H13)</f>
        <v>41000</v>
      </c>
      <c r="O13" s="30">
        <f>N13*E13</f>
        <v>492000</v>
      </c>
    </row>
    <row r="14" spans="1:22" hidden="1" x14ac:dyDescent="0.2">
      <c r="A14" s="27"/>
      <c r="B14" s="15"/>
      <c r="C14" s="16"/>
      <c r="D14" s="17"/>
      <c r="E14" s="38"/>
      <c r="F14" s="18"/>
      <c r="G14" s="18"/>
      <c r="H14" s="18"/>
      <c r="I14" s="19"/>
      <c r="J14" s="20"/>
      <c r="K14" s="21"/>
      <c r="L14" s="21"/>
      <c r="M14" s="20"/>
      <c r="N14" s="22"/>
      <c r="O14" s="23"/>
    </row>
    <row r="15" spans="1:22" x14ac:dyDescent="0.2">
      <c r="B15" s="8"/>
      <c r="C15" s="8"/>
      <c r="D15" s="37" t="e">
        <f>SUMPRODUCT(D13:D13,N13:N13)</f>
        <v>#VALUE!</v>
      </c>
      <c r="E15" s="39"/>
      <c r="F15" s="8"/>
      <c r="G15" s="8"/>
      <c r="H15" s="8"/>
      <c r="I15" s="13"/>
      <c r="J15" s="8"/>
      <c r="K15" s="8"/>
      <c r="L15" s="8"/>
      <c r="M15" s="8"/>
      <c r="N15" s="9"/>
      <c r="O15" s="32">
        <f>SUM(O13:O13)</f>
        <v>492000</v>
      </c>
    </row>
    <row r="17" spans="1:20" ht="38.25" customHeight="1" x14ac:dyDescent="0.2">
      <c r="A17" s="44" t="s">
        <v>21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20.2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20" ht="1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20" ht="17.2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20" ht="15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20" ht="13.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20" ht="13.5" customHeight="1" x14ac:dyDescent="0.2"/>
  </sheetData>
  <mergeCells count="21">
    <mergeCell ref="A17:T17"/>
    <mergeCell ref="B9:V9"/>
    <mergeCell ref="A8:O8"/>
    <mergeCell ref="A10:B10"/>
    <mergeCell ref="C10:O10"/>
    <mergeCell ref="A11:A12"/>
    <mergeCell ref="B11:B12"/>
    <mergeCell ref="C11:E11"/>
    <mergeCell ref="I11:I12"/>
    <mergeCell ref="J11:J12"/>
    <mergeCell ref="K11:K12"/>
    <mergeCell ref="L11:L12"/>
    <mergeCell ref="M11:M12"/>
    <mergeCell ref="N11:N12"/>
    <mergeCell ref="O11:O12"/>
    <mergeCell ref="B7:O7"/>
    <mergeCell ref="K1:O1"/>
    <mergeCell ref="K2:O2"/>
    <mergeCell ref="I3:O3"/>
    <mergeCell ref="K4:O4"/>
    <mergeCell ref="K5:O5"/>
  </mergeCells>
  <conditionalFormatting sqref="M13:M14">
    <cfRule type="expression" dxfId="5" priority="1" stopIfTrue="1">
      <formula>NOT(ISERROR(SEARCH("НЕОДНОРОДНЫЕ",M13)))</formula>
    </cfRule>
    <cfRule type="expression" dxfId="4" priority="2" stopIfTrue="1">
      <formula>NOT(ISERROR(SEARCH("ОДНОРОДНЫЕ",M13)))</formula>
    </cfRule>
    <cfRule type="expression" dxfId="3" priority="3" stopIfTrue="1">
      <formula>NOT(ISERROR(SEARCH("НЕОДНОРОДНЫЕ",M13)))</formula>
    </cfRule>
    <cfRule type="expression" dxfId="2" priority="4" stopIfTrue="1">
      <formula>NOT(ISERROR(SEARCH("НЕ",M13)))</formula>
    </cfRule>
    <cfRule type="expression" dxfId="1" priority="5" stopIfTrue="1">
      <formula>NOT(ISERROR(SEARCH("ОДНОРОДНЫЕ",M13)))</formula>
    </cfRule>
    <cfRule type="expression" dxfId="0" priority="6" stopIfTrue="1">
      <formula>NOT(ISERROR(SEARCH("НЕОДНОРОДНЫЕ",M13)))</formula>
    </cfRule>
  </conditionalFormatting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2026-10-01T06:55:47Z</dcterms:modified>
</cp:coreProperties>
</file>