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Y:\1. Сотрудники\Обедина Алла\Заявки\Октябрь\Заявка 1. 4768 выполнение работ по модернизации ГИС\Решение\"/>
    </mc:Choice>
  </mc:AlternateContent>
  <bookViews>
    <workbookView xWindow="0" yWindow="0" windowWidth="28800" windowHeight="13590"/>
  </bookViews>
  <sheets>
    <sheet name="Обоснование НМЦК" sheetId="6" r:id="rId1"/>
  </sheets>
  <definedNames>
    <definedName name="_xlnm.Print_Area" localSheetId="0">'Обоснование НМЦК'!$A$1:$K$21</definedName>
  </definedNames>
  <calcPr calcId="162913"/>
</workbook>
</file>

<file path=xl/calcChain.xml><?xml version="1.0" encoding="utf-8"?>
<calcChain xmlns="http://schemas.openxmlformats.org/spreadsheetml/2006/main">
  <c r="I15" i="6" l="1"/>
  <c r="J15" i="6" s="1"/>
  <c r="K15" i="6" l="1"/>
  <c r="K16" i="6" l="1"/>
</calcChain>
</file>

<file path=xl/sharedStrings.xml><?xml version="1.0" encoding="utf-8"?>
<sst xmlns="http://schemas.openxmlformats.org/spreadsheetml/2006/main" count="26" uniqueCount="25">
  <si>
    <t>Ед. изм.</t>
  </si>
  <si>
    <t>№ п/п</t>
  </si>
  <si>
    <t>Итого:</t>
  </si>
  <si>
    <t>Коэффициент вариации, %</t>
  </si>
  <si>
    <t>ОБОСНОВАНИЕ НАЧАЛЬНОЙ (МАКСИМАЛЬНОЙ) ЦЕНЫ КОНТРАКТА</t>
  </si>
  <si>
    <t>НМЦК методом сопоставимых рыночных цен (анализа рынка) определяется по формуле:</t>
  </si>
  <si>
    <t>где:</t>
  </si>
  <si>
    <t>НМЦК, определяемая методом сопоставимых рыночных цен (анализа рынка);</t>
  </si>
  <si>
    <t>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 товара, работы, услуги, представленная в источнике с номером i,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услуг.</t>
  </si>
  <si>
    <t>Кол-во (объем)</t>
  </si>
  <si>
    <t xml:space="preserve">Предложение 1 </t>
  </si>
  <si>
    <t>Предложение 2</t>
  </si>
  <si>
    <t xml:space="preserve">Предложение 3 </t>
  </si>
  <si>
    <t>Цена за единицу измерения (руб.)</t>
  </si>
  <si>
    <t>Начальная 
(максимальная) 
цена контракта, 
руб</t>
  </si>
  <si>
    <t>Среднее арифметическое значение цены, руб</t>
  </si>
  <si>
    <t>Начальная (максимальная) цена контракта определена методом сопоставимых рыночных цен (анализ рынка).</t>
  </si>
  <si>
    <t>УСЛ ЕД</t>
  </si>
  <si>
    <t>Работник контрактной службы: Немойкин Ю.В.</t>
  </si>
  <si>
    <t>Наименование работы</t>
  </si>
  <si>
    <t>Функциональные, технические и качественные характеристики, эксплуатационные характеристики работ определены Техническим заданием.</t>
  </si>
  <si>
    <r>
      <t>В целях применения метода сопоставимых рыночных цен (анализа рынка) использовалась общедоступная информация о рыночных ценах работ</t>
    </r>
    <r>
      <rPr>
        <i/>
        <sz val="10"/>
        <rFont val="PT Astra Serif"/>
        <family val="1"/>
        <charset val="204"/>
      </rPr>
      <t xml:space="preserve"> </t>
    </r>
    <r>
      <rPr>
        <sz val="10"/>
        <rFont val="PT Astra Serif"/>
        <family val="1"/>
        <charset val="204"/>
      </rPr>
      <t>в соответствии с частью 18 статьи 22 Федерального закона от 05.04.2013 № 44-ФЗ: 3 коммерческих предложения, полученных по запросу заказчика у подрядчиков. Коммерческие предложения имеются у заказчика.</t>
    </r>
  </si>
  <si>
    <t>тел. (3822) 709060</t>
  </si>
  <si>
    <t>Дата подготовки обоснования НМЦК: 25.09.2026</t>
  </si>
  <si>
    <t>Выполнение работ по модернизации государственной информационной системы обеспечения градостроительной деятельности Томской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</si>
</sst>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b/>
      <sz val="10"/>
      <name val="PT Astra Serif"/>
      <family val="1"/>
      <charset val="204"/>
    </font>
    <font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0"/>
      <color indexed="8"/>
      <name val="PT Astra Serif"/>
      <family val="1"/>
      <charset val="204"/>
    </font>
    <font>
      <b/>
      <sz val="10"/>
      <color indexed="8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>
      <alignment horizontal="left" vertical="center"/>
    </xf>
    <xf numFmtId="0" fontId="2" fillId="0" borderId="0">
      <alignment horizontal="center" vertical="center"/>
    </xf>
  </cellStyleXfs>
  <cellXfs count="38">
    <xf numFmtId="0" fontId="0" fillId="0" borderId="0" xfId="0"/>
    <xf numFmtId="0" fontId="5" fillId="0" borderId="0" xfId="0" applyFont="1" applyBorder="1" applyAlignment="1">
      <alignment vertical="center" wrapText="1"/>
    </xf>
    <xf numFmtId="4" fontId="5" fillId="0" borderId="1" xfId="1" applyNumberFormat="1" applyFont="1" applyFill="1" applyBorder="1" applyAlignment="1">
      <alignment horizontal="center" vertical="center" wrapText="1"/>
    </xf>
    <xf numFmtId="0" fontId="5" fillId="0" borderId="0" xfId="1" applyFont="1" applyBorder="1"/>
    <xf numFmtId="0" fontId="4" fillId="2" borderId="1" xfId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center"/>
    </xf>
    <xf numFmtId="0" fontId="5" fillId="0" borderId="1" xfId="1" applyFont="1" applyFill="1" applyBorder="1" applyAlignment="1">
      <alignment horizontal="center" vertical="center" wrapText="1"/>
    </xf>
    <xf numFmtId="4" fontId="4" fillId="0" borderId="1" xfId="1" applyNumberFormat="1" applyFont="1" applyFill="1" applyBorder="1" applyAlignment="1">
      <alignment horizontal="center" vertical="center" wrapText="1"/>
    </xf>
    <xf numFmtId="0" fontId="7" fillId="0" borderId="0" xfId="1" applyFont="1"/>
    <xf numFmtId="0" fontId="7" fillId="0" borderId="0" xfId="1" applyFont="1" applyBorder="1"/>
    <xf numFmtId="0" fontId="8" fillId="0" borderId="0" xfId="1" applyFont="1" applyBorder="1"/>
    <xf numFmtId="0" fontId="8" fillId="0" borderId="0" xfId="1" applyFont="1"/>
    <xf numFmtId="0" fontId="8" fillId="0" borderId="0" xfId="1" applyFont="1" applyFill="1" applyBorder="1"/>
    <xf numFmtId="0" fontId="8" fillId="0" borderId="0" xfId="1" applyFont="1" applyFill="1"/>
    <xf numFmtId="0" fontId="7" fillId="0" borderId="0" xfId="1" applyFont="1" applyBorder="1" applyAlignment="1"/>
    <xf numFmtId="4" fontId="7" fillId="0" borderId="0" xfId="1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4" fontId="5" fillId="0" borderId="1" xfId="1" applyNumberFormat="1" applyFont="1" applyFill="1" applyBorder="1" applyAlignment="1">
      <alignment horizontal="center" vertical="center"/>
    </xf>
    <xf numFmtId="0" fontId="7" fillId="0" borderId="0" xfId="1" applyFont="1" applyFill="1"/>
    <xf numFmtId="4" fontId="7" fillId="0" borderId="0" xfId="1" applyNumberFormat="1" applyFont="1" applyFill="1" applyAlignment="1">
      <alignment horizontal="center" vertical="center" wrapText="1"/>
    </xf>
    <xf numFmtId="0" fontId="7" fillId="0" borderId="0" xfId="1" applyFont="1" applyAlignment="1">
      <alignment horizontal="right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7" fillId="0" borderId="0" xfId="1" applyFont="1" applyAlignment="1">
      <alignment horizontal="left" vertical="center"/>
    </xf>
    <xf numFmtId="0" fontId="4" fillId="0" borderId="2" xfId="1" applyFont="1" applyBorder="1" applyAlignment="1">
      <alignment horizontal="right" vertical="center"/>
    </xf>
    <xf numFmtId="0" fontId="4" fillId="0" borderId="3" xfId="1" applyFont="1" applyBorder="1" applyAlignment="1">
      <alignment horizontal="right" vertical="center"/>
    </xf>
    <xf numFmtId="0" fontId="4" fillId="0" borderId="4" xfId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1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4" fontId="5" fillId="0" borderId="2" xfId="1" applyNumberFormat="1" applyFont="1" applyFill="1" applyBorder="1" applyAlignment="1">
      <alignment horizontal="center" vertical="center"/>
    </xf>
    <xf numFmtId="4" fontId="5" fillId="0" borderId="4" xfId="1" applyNumberFormat="1" applyFont="1" applyFill="1" applyBorder="1" applyAlignment="1">
      <alignment horizontal="center" vertical="center"/>
    </xf>
  </cellXfs>
  <cellStyles count="4">
    <cellStyle name="Excel Built-in Normal" xfId="1"/>
    <cellStyle name="S10" xfId="2"/>
    <cellStyle name="S9" xfId="3"/>
    <cellStyle name="Обычный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8</xdr:row>
      <xdr:rowOff>66675</xdr:rowOff>
    </xdr:from>
    <xdr:to>
      <xdr:col>4</xdr:col>
      <xdr:colOff>600075</xdr:colOff>
      <xdr:row>9</xdr:row>
      <xdr:rowOff>38100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0" y="2447925"/>
          <a:ext cx="164782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9</xdr:row>
      <xdr:rowOff>38100</xdr:rowOff>
    </xdr:from>
    <xdr:to>
      <xdr:col>1</xdr:col>
      <xdr:colOff>714375</xdr:colOff>
      <xdr:row>9</xdr:row>
      <xdr:rowOff>266700</xdr:rowOff>
    </xdr:to>
    <xdr:pic>
      <xdr:nvPicPr>
        <xdr:cNvPr id="1026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1475" y="2724150"/>
          <a:ext cx="6191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</xdr:colOff>
      <xdr:row>10</xdr:row>
      <xdr:rowOff>638175</xdr:rowOff>
    </xdr:from>
    <xdr:to>
      <xdr:col>1</xdr:col>
      <xdr:colOff>190500</xdr:colOff>
      <xdr:row>10</xdr:row>
      <xdr:rowOff>866775</xdr:rowOff>
    </xdr:to>
    <xdr:pic>
      <xdr:nvPicPr>
        <xdr:cNvPr id="1027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4800" y="3657600"/>
          <a:ext cx="1619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view="pageBreakPreview" zoomScaleNormal="100" zoomScaleSheetLayoutView="100" workbookViewId="0">
      <selection activeCell="F20" sqref="F20"/>
    </sheetView>
  </sheetViews>
  <sheetFormatPr defaultColWidth="9.28515625" defaultRowHeight="12.75" x14ac:dyDescent="0.2"/>
  <cols>
    <col min="1" max="1" width="4.140625" style="8" customWidth="1"/>
    <col min="2" max="2" width="42.7109375" style="8" customWidth="1"/>
    <col min="3" max="3" width="6.85546875" style="8" customWidth="1"/>
    <col min="4" max="4" width="9.140625" style="8" customWidth="1"/>
    <col min="5" max="5" width="16.85546875" style="8" customWidth="1"/>
    <col min="6" max="6" width="17.42578125" style="8" customWidth="1"/>
    <col min="7" max="7" width="14.85546875" style="8" customWidth="1"/>
    <col min="8" max="8" width="3.85546875" style="8" customWidth="1"/>
    <col min="9" max="9" width="18" style="8" customWidth="1"/>
    <col min="10" max="10" width="14.5703125" style="8" customWidth="1"/>
    <col min="11" max="11" width="15.85546875" style="8" customWidth="1"/>
    <col min="12" max="16384" width="9.28515625" style="8"/>
  </cols>
  <sheetData>
    <row r="1" spans="1:13" x14ac:dyDescent="0.2">
      <c r="G1" s="21"/>
      <c r="H1" s="21"/>
      <c r="I1" s="21"/>
      <c r="J1" s="21"/>
    </row>
    <row r="2" spans="1:13" ht="18" customHeight="1" x14ac:dyDescent="0.2">
      <c r="A2" s="25" t="s">
        <v>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9"/>
    </row>
    <row r="3" spans="1:13" ht="30.75" customHeight="1" x14ac:dyDescent="0.2">
      <c r="A3" s="33" t="s">
        <v>24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9"/>
    </row>
    <row r="4" spans="1:13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9"/>
    </row>
    <row r="5" spans="1:13" ht="19.5" customHeight="1" x14ac:dyDescent="0.2">
      <c r="A5" s="27" t="s">
        <v>20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9"/>
    </row>
    <row r="6" spans="1:13" ht="23.25" customHeight="1" x14ac:dyDescent="0.2">
      <c r="A6" s="28" t="s">
        <v>16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9"/>
    </row>
    <row r="7" spans="1:13" ht="43.5" customHeight="1" x14ac:dyDescent="0.2">
      <c r="A7" s="28" t="s">
        <v>21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9"/>
    </row>
    <row r="8" spans="1:13" ht="24" customHeight="1" x14ac:dyDescent="0.2">
      <c r="A8" s="27" t="s">
        <v>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9"/>
    </row>
    <row r="9" spans="1:13" ht="31.5" customHeight="1" x14ac:dyDescent="0.2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9"/>
    </row>
    <row r="10" spans="1:13" ht="26.25" customHeight="1" x14ac:dyDescent="0.2">
      <c r="A10" s="1" t="s">
        <v>6</v>
      </c>
      <c r="B10" s="35" t="s">
        <v>7</v>
      </c>
      <c r="C10" s="35"/>
      <c r="D10" s="35"/>
      <c r="E10" s="35"/>
      <c r="F10" s="35"/>
      <c r="G10" s="35"/>
      <c r="H10" s="35"/>
      <c r="I10" s="35"/>
      <c r="J10" s="35"/>
      <c r="K10" s="35"/>
      <c r="L10" s="9"/>
    </row>
    <row r="11" spans="1:13" ht="87.75" customHeight="1" x14ac:dyDescent="0.2">
      <c r="A11" s="5"/>
      <c r="B11" s="27" t="s">
        <v>8</v>
      </c>
      <c r="C11" s="27"/>
      <c r="D11" s="27"/>
      <c r="E11" s="27"/>
      <c r="F11" s="27"/>
      <c r="G11" s="27"/>
      <c r="H11" s="27"/>
      <c r="I11" s="27"/>
      <c r="J11" s="27"/>
      <c r="K11" s="27"/>
      <c r="L11" s="9"/>
    </row>
    <row r="12" spans="1:13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3"/>
      <c r="L12" s="9"/>
    </row>
    <row r="13" spans="1:13" ht="28.5" customHeight="1" x14ac:dyDescent="0.2">
      <c r="A13" s="22" t="s">
        <v>1</v>
      </c>
      <c r="B13" s="22" t="s">
        <v>19</v>
      </c>
      <c r="C13" s="22" t="s">
        <v>0</v>
      </c>
      <c r="D13" s="22" t="s">
        <v>9</v>
      </c>
      <c r="E13" s="22" t="s">
        <v>13</v>
      </c>
      <c r="F13" s="22"/>
      <c r="G13" s="22"/>
      <c r="H13" s="26"/>
      <c r="I13" s="22" t="s">
        <v>15</v>
      </c>
      <c r="J13" s="22" t="s">
        <v>3</v>
      </c>
      <c r="K13" s="22" t="s">
        <v>14</v>
      </c>
      <c r="L13" s="9"/>
      <c r="M13" s="9"/>
    </row>
    <row r="14" spans="1:13" s="11" customFormat="1" ht="36.75" customHeight="1" x14ac:dyDescent="0.2">
      <c r="A14" s="22"/>
      <c r="B14" s="22"/>
      <c r="C14" s="22"/>
      <c r="D14" s="22"/>
      <c r="E14" s="4" t="s">
        <v>10</v>
      </c>
      <c r="F14" s="4" t="s">
        <v>11</v>
      </c>
      <c r="G14" s="23" t="s">
        <v>12</v>
      </c>
      <c r="H14" s="24"/>
      <c r="I14" s="22"/>
      <c r="J14" s="22"/>
      <c r="K14" s="22"/>
      <c r="L14" s="10"/>
      <c r="M14" s="10"/>
    </row>
    <row r="15" spans="1:13" s="13" customFormat="1" ht="73.5" customHeight="1" x14ac:dyDescent="0.2">
      <c r="A15" s="6">
        <v>1</v>
      </c>
      <c r="B15" s="16" t="s">
        <v>24</v>
      </c>
      <c r="C15" s="6" t="s">
        <v>17</v>
      </c>
      <c r="D15" s="17">
        <v>1</v>
      </c>
      <c r="E15" s="18">
        <v>5050000</v>
      </c>
      <c r="F15" s="18">
        <v>4750000</v>
      </c>
      <c r="G15" s="36">
        <v>4900000</v>
      </c>
      <c r="H15" s="37"/>
      <c r="I15" s="18">
        <f t="shared" ref="I15" si="0">ROUND(SUM(E15,F15,G15,H15)/3,2)</f>
        <v>4900000</v>
      </c>
      <c r="J15" s="18">
        <f t="shared" ref="J15" si="1">SQRT(VARA(E15,F15,G15,H15))/I15*100</f>
        <v>3.0612244897959182</v>
      </c>
      <c r="K15" s="2">
        <f t="shared" ref="K15" si="2">I15*D15</f>
        <v>4900000</v>
      </c>
      <c r="L15" s="12"/>
      <c r="M15" s="12"/>
    </row>
    <row r="16" spans="1:13" x14ac:dyDescent="0.2">
      <c r="A16" s="30" t="s">
        <v>2</v>
      </c>
      <c r="B16" s="31"/>
      <c r="C16" s="31"/>
      <c r="D16" s="31"/>
      <c r="E16" s="31"/>
      <c r="F16" s="31"/>
      <c r="G16" s="31"/>
      <c r="H16" s="31"/>
      <c r="I16" s="31"/>
      <c r="J16" s="32"/>
      <c r="K16" s="7">
        <f>SUM(K15:K15)</f>
        <v>4900000</v>
      </c>
      <c r="L16" s="9"/>
    </row>
    <row r="17" spans="1:11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5"/>
    </row>
    <row r="18" spans="1:11" x14ac:dyDescent="0.2">
      <c r="A18" s="29" t="s">
        <v>23</v>
      </c>
      <c r="B18" s="29"/>
      <c r="C18" s="29"/>
    </row>
    <row r="19" spans="1:11" x14ac:dyDescent="0.2">
      <c r="K19" s="19"/>
    </row>
    <row r="20" spans="1:11" x14ac:dyDescent="0.2">
      <c r="A20" s="29" t="s">
        <v>18</v>
      </c>
      <c r="B20" s="29"/>
      <c r="C20" s="29"/>
      <c r="K20" s="20"/>
    </row>
    <row r="21" spans="1:11" x14ac:dyDescent="0.2">
      <c r="A21" s="29" t="s">
        <v>22</v>
      </c>
      <c r="B21" s="29"/>
      <c r="K21" s="19"/>
    </row>
  </sheetData>
  <sheetProtection selectLockedCells="1" selectUnlockedCells="1"/>
  <mergeCells count="24">
    <mergeCell ref="A21:B21"/>
    <mergeCell ref="A20:C20"/>
    <mergeCell ref="A18:C18"/>
    <mergeCell ref="A16:J16"/>
    <mergeCell ref="A3:K3"/>
    <mergeCell ref="A9:K9"/>
    <mergeCell ref="B10:K10"/>
    <mergeCell ref="B11:K11"/>
    <mergeCell ref="G15:H15"/>
    <mergeCell ref="G1:J1"/>
    <mergeCell ref="J13:J14"/>
    <mergeCell ref="B13:B14"/>
    <mergeCell ref="I13:I14"/>
    <mergeCell ref="G14:H14"/>
    <mergeCell ref="A2:K2"/>
    <mergeCell ref="K13:K14"/>
    <mergeCell ref="A13:A14"/>
    <mergeCell ref="E13:H13"/>
    <mergeCell ref="C13:C14"/>
    <mergeCell ref="D13:D14"/>
    <mergeCell ref="A5:K5"/>
    <mergeCell ref="A6:K6"/>
    <mergeCell ref="A7:K7"/>
    <mergeCell ref="A8:K8"/>
  </mergeCells>
  <phoneticPr fontId="3" type="noConversion"/>
  <pageMargins left="0.62992125984251968" right="0.43307086614173229" top="0.35433070866141736" bottom="0.35433070866141736" header="0.31496062992125984" footer="0.31496062992125984"/>
  <pageSetup paperSize="9" scale="83" firstPageNumber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Обоснование НМЦК</vt:lpstr>
      <vt:lpstr>'Обоснование НМЦК'!Область_печати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А. Кононова</dc:creator>
  <cp:lastModifiedBy>Ковердяева Светлана Викторовна</cp:lastModifiedBy>
  <cp:lastPrinted>2024-08-23T08:48:19Z</cp:lastPrinted>
  <dcterms:created xsi:type="dcterms:W3CDTF">2013-01-30T02:33:10Z</dcterms:created>
  <dcterms:modified xsi:type="dcterms:W3CDTF">2026-10-07T05:24:49Z</dcterms:modified>
</cp:coreProperties>
</file>