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Расчет цены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<sst xmlns="http://schemas.openxmlformats.org/spreadsheetml/2006/main" count="27" uniqueCount="27">
  <si>
    <t xml:space="preserve">Приложение № 3 к извещению об аукционе в электронной форме</t>
  </si>
  <si>
    <t xml:space="preserve">Обоснование начальной (максимальной) цены контракта</t>
  </si>
  <si>
    <t xml:space="preserve">Предмет закупки: выполнение работ по модернизации программного решения, автоматизирующего работу административной комиссии администрации федеральной территории «Сириус»</t>
  </si>
  <si>
    <t xml:space="preserve">Используемый метод определения НМЦК:</t>
  </si>
  <si>
    <t xml:space="preserve">Метод сопоставимых рыночных цен (анализа рынка) в соответствии с ч.6 ст.22 Федерального закона от 05.04.2013 №44-ФЗ.  </t>
  </si>
  <si>
    <t>№</t>
  </si>
  <si>
    <t xml:space="preserve">Наименование предмета товара (работы, услуги)</t>
  </si>
  <si>
    <t>ОКПД2/КТРУ</t>
  </si>
  <si>
    <t xml:space="preserve">Ед. изм.</t>
  </si>
  <si>
    <t>Кол-во</t>
  </si>
  <si>
    <t xml:space="preserve">Источник информации о цене (руб./ед.изм.)</t>
  </si>
  <si>
    <t xml:space="preserve">Однородность совокупности значений выявленных цен, используемых в расчете Н(М)ЦК</t>
  </si>
  <si>
    <t xml:space="preserve">Н(М)ЦК определяемая методом сопоставимых рыночных цен (анализа рынка)</t>
  </si>
  <si>
    <t xml:space="preserve">Ценовое предложение №1</t>
  </si>
  <si>
    <t xml:space="preserve">Ценовое предложение №2 </t>
  </si>
  <si>
    <t xml:space="preserve">Ценовое предложение №3</t>
  </si>
  <si>
    <t xml:space="preserve">Средняя арифметическая цена за единицу     &lt;ц&gt; </t>
  </si>
  <si>
    <t xml:space="preserve">Среднее квадратичное отклонение</t>
  </si>
  <si>
    <r>
      <rPr>
        <b/>
        <sz val="12"/>
        <rFont val="XO Thames"/>
      </rPr>
      <t xml:space="preserve">коэффициент вариации цен V (%)           </t>
    </r>
    <r>
      <rPr>
        <i/>
        <sz val="11"/>
        <rFont val="Times New Roman"/>
      </rPr>
      <t xml:space="preserve">         (не должен превышать 33%)</t>
    </r>
  </si>
  <si>
    <r>
      <rPr>
        <b/>
        <sz val="11"/>
        <rFont val="Times New Roman"/>
      </rPr>
      <t xml:space="preserve">Расчет Н(М)ЦК по формуле   </t>
    </r>
    <r>
      <rPr>
        <sz val="11"/>
        <rFont val="Times New Roman"/>
      </rPr>
      <t xml:space="preserve">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</si>
  <si>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Цена за единицу изм. (руб.)</t>
  </si>
  <si>
    <t xml:space="preserve">Цена за единицу изм. с округлением (вниз) до сотых долей после запятой (руб.)</t>
  </si>
  <si>
    <t xml:space="preserve">Н(М)ЦК, контракта с учетом округления цены за единицу (руб.)*</t>
  </si>
  <si>
    <t xml:space="preserve">Выполнение работ по модернизации программного решения, автоматизирующего работу административной комиссии администрации
федеральной территории «Сириус» </t>
  </si>
  <si>
    <t>62.01.11.000</t>
  </si>
  <si>
    <t xml:space="preserve">усл. ед.</t>
  </si>
  <si>
    <r>
      <rPr>
        <b/>
        <sz val="11"/>
        <rFont val="Times New Roman"/>
      </rPr>
      <t xml:space="preserve">В результате проведенного расчета Н(М)Ц контракта составила (в руб.):</t>
    </r>
    <r>
      <rPr>
        <b/>
        <sz val="11"/>
        <color indexed="65"/>
        <rFont val="Times New Roman"/>
      </rPr>
      <t xml:space="preserve">ВВ 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</si>
</sst>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1">
    <font>
      <sz val="11.000000"/>
      <color theme="1"/>
      <name val="Calibri"/>
    </font>
    <font>
      <sz val="10.000000"/>
      <name val="Arial"/>
    </font>
    <font>
      <sz val="10.000000"/>
      <name val="Times New Roman"/>
    </font>
    <font>
      <sz val="12.000000"/>
      <name val="XO Thames"/>
    </font>
    <font>
      <sz val="14.000000"/>
      <name val="Times New Roman"/>
    </font>
    <font>
      <b/>
      <sz val="12.000000"/>
      <name val="XO Thames"/>
    </font>
    <font>
      <b/>
      <sz val="13.000000"/>
      <name val="XO Thames"/>
    </font>
    <font>
      <b/>
      <sz val="11.000000"/>
      <name val="Times New Roman"/>
    </font>
    <font>
      <sz val="13.000000"/>
      <name val="XO Thames"/>
    </font>
    <font>
      <sz val="13.000000"/>
      <color rgb="FF7030A0"/>
      <name val="XO Thames"/>
    </font>
    <font>
      <b/>
      <sz val="13.000000"/>
      <color rgb="FF7030A0"/>
      <name val="XO Tha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0">
    <xf fontId="0" fillId="0" borderId="0" numFmtId="0" xfId="0" applyProtection="0">
      <protection hidden="0" locked="1"/>
    </xf>
    <xf fontId="2" fillId="2" borderId="0" numFmtId="0" xfId="0" applyFont="1" applyFill="1" applyProtection="1">
      <protection hidden="0" locked="1"/>
    </xf>
    <xf fontId="3" fillId="2" borderId="0" numFmtId="0" xfId="0" applyFont="1" applyFill="1" applyProtection="1">
      <protection hidden="0" locked="1"/>
    </xf>
    <xf fontId="3" fillId="2" borderId="0" numFmtId="0" xfId="0" applyFont="1" applyFill="1" applyAlignment="1" applyProtection="1">
      <alignment horizontal="center" wrapText="1"/>
      <protection hidden="0" locked="1"/>
    </xf>
    <xf fontId="4" fillId="2" borderId="0" numFmtId="0" xfId="0" applyFont="1" applyFill="1" applyProtection="1">
      <protection hidden="0" locked="1"/>
    </xf>
    <xf fontId="5" fillId="2" borderId="0" numFmtId="0" xfId="0" applyFont="1" applyFill="1" applyAlignment="1" applyProtection="1">
      <alignment horizontal="center" vertical="center" wrapText="1"/>
      <protection hidden="0" locked="0"/>
    </xf>
    <xf fontId="6" fillId="0" borderId="1" numFmtId="0" xfId="0" applyFont="1" applyBorder="1" applyAlignment="1" applyProtection="1">
      <alignment horizontal="center" vertical="center" wrapText="1"/>
      <protection hidden="0" locked="0"/>
    </xf>
    <xf fontId="6" fillId="2" borderId="2" numFmtId="0" xfId="0" applyFont="1" applyFill="1" applyBorder="1" applyAlignment="1" applyProtection="1">
      <alignment horizontal="center" vertical="center" wrapText="1"/>
      <protection hidden="0" locked="1"/>
    </xf>
    <xf fontId="6" fillId="2" borderId="1" numFmtId="0" xfId="0" applyFont="1" applyFill="1" applyBorder="1" applyAlignment="1" applyProtection="1">
      <alignment horizontal="center" vertical="center" wrapText="1"/>
      <protection hidden="0" locked="1"/>
    </xf>
    <xf fontId="6" fillId="2" borderId="3" numFmtId="0" xfId="0" applyFont="1" applyFill="1" applyBorder="1" applyAlignment="1" applyProtection="1">
      <alignment horizontal="center" vertical="center" wrapText="1"/>
      <protection hidden="0" locked="1"/>
    </xf>
    <xf fontId="6" fillId="2" borderId="1" numFmtId="2" xfId="0" applyNumberFormat="1" applyFont="1" applyFill="1" applyBorder="1" applyAlignment="1" applyProtection="1">
      <alignment horizontal="center" vertical="top" wrapText="1"/>
      <protection hidden="0" locked="1"/>
    </xf>
    <xf fontId="6" fillId="2" borderId="1" numFmtId="0" xfId="0" applyFont="1" applyFill="1" applyBorder="1" applyAlignment="1" applyProtection="1">
      <alignment horizontal="center" vertical="top" wrapText="1"/>
      <protection hidden="0" locked="1"/>
    </xf>
    <xf fontId="6" fillId="2" borderId="3" numFmtId="0" xfId="0" applyFont="1" applyFill="1" applyBorder="1" applyAlignment="1" applyProtection="1">
      <alignment horizontal="center" vertical="top" wrapText="1"/>
      <protection hidden="0" locked="1"/>
    </xf>
    <xf fontId="5" fillId="2" borderId="1" numFmtId="0" xfId="0" applyFont="1" applyFill="1" applyBorder="1" applyAlignment="1" applyProtection="1">
      <alignment horizontal="center" vertical="top" wrapText="1"/>
      <protection hidden="0" locked="1"/>
    </xf>
    <xf fontId="7" fillId="2" borderId="1" numFmtId="0" xfId="0" applyFont="1" applyFill="1" applyBorder="1" applyAlignment="1" applyProtection="1">
      <alignment horizontal="center" vertical="top" wrapText="1"/>
      <protection hidden="0" locked="1"/>
    </xf>
    <xf fontId="8" fillId="0" borderId="3" numFmtId="0" xfId="0" applyFont="1" applyBorder="1" applyAlignment="1" applyProtection="1">
      <alignment horizontal="center" vertical="center" wrapText="1"/>
      <protection hidden="0" locked="1"/>
    </xf>
    <xf fontId="8" fillId="0" borderId="1" numFmtId="0" xfId="0" applyFont="1" applyBorder="1" applyAlignment="1" applyProtection="1">
      <alignment horizontal="center" vertical="center" wrapText="1"/>
      <protection hidden="0" locked="0"/>
    </xf>
    <xf fontId="8" fillId="2" borderId="1" numFmtId="0" xfId="0" applyFont="1" applyFill="1" applyBorder="1" applyAlignment="1" applyProtection="1">
      <alignment horizontal="center" vertical="center" wrapText="1"/>
      <protection hidden="0" locked="0"/>
    </xf>
    <xf fontId="8" fillId="2" borderId="2" numFmtId="0" xfId="0" applyFont="1" applyFill="1" applyBorder="1" applyAlignment="1" applyProtection="1">
      <alignment horizontal="center" vertical="center" wrapText="1"/>
      <protection hidden="0" locked="1"/>
    </xf>
    <xf fontId="8" fillId="2" borderId="4" numFmtId="4" xfId="0" applyNumberFormat="1" applyFont="1" applyFill="1" applyBorder="1" applyAlignment="1" applyProtection="1">
      <alignment horizontal="center" vertical="center" wrapText="1"/>
      <protection hidden="0" locked="0"/>
    </xf>
    <xf fontId="8" fillId="2" borderId="1" numFmtId="4" xfId="0" applyNumberFormat="1" applyFont="1" applyFill="1" applyBorder="1" applyAlignment="1" applyProtection="1">
      <alignment horizontal="center" vertical="center" wrapText="1"/>
      <protection hidden="0" locked="0"/>
    </xf>
    <xf fontId="8" fillId="2" borderId="5" numFmtId="2" xfId="0" applyNumberFormat="1" applyFont="1" applyFill="1" applyBorder="1" applyAlignment="1" applyProtection="1">
      <alignment horizontal="center" vertical="center" wrapText="1"/>
      <protection hidden="0" locked="0"/>
    </xf>
    <xf fontId="8" fillId="2" borderId="1" numFmtId="2" xfId="0" applyNumberFormat="1" applyFont="1" applyFill="1" applyBorder="1" applyAlignment="1" applyProtection="1">
      <alignment horizontal="center" vertical="center"/>
      <protection hidden="0" locked="1"/>
    </xf>
    <xf fontId="9" fillId="2" borderId="1" numFmtId="4" xfId="0" applyNumberFormat="1" applyFont="1" applyFill="1" applyBorder="1" applyAlignment="1" applyProtection="1">
      <alignment horizontal="center" vertical="center" wrapText="1"/>
      <protection hidden="0" locked="0"/>
    </xf>
    <xf fontId="7" fillId="2" borderId="1" numFmtId="160" xfId="0" applyNumberFormat="1" applyFont="1" applyFill="1" applyBorder="1" applyAlignment="1" applyProtection="1">
      <alignment horizontal="center" vertical="center"/>
      <protection hidden="0" locked="1"/>
    </xf>
    <xf fontId="10" fillId="2" borderId="1" numFmtId="4" xfId="0" applyNumberFormat="1" applyFont="1" applyFill="1" applyBorder="1" applyAlignment="1" applyProtection="1">
      <alignment horizontal="center" vertical="center" wrapText="1"/>
      <protection hidden="0" locked="0"/>
    </xf>
    <xf fontId="2" fillId="2" borderId="0" numFmtId="0" xfId="0" applyFont="1" applyFill="1" applyAlignment="1" applyProtection="1">
      <alignment wrapText="1"/>
      <protection hidden="0" locked="1"/>
    </xf>
    <xf fontId="3" fillId="2" borderId="0" numFmtId="0" xfId="0" applyFont="1" applyFill="1" applyAlignment="1" applyProtection="1">
      <alignment wrapText="1"/>
      <protection hidden="0" locked="1"/>
    </xf>
    <xf fontId="3" fillId="2" borderId="0" numFmtId="0" xfId="0" applyFont="1" applyFill="1" applyAlignment="1" applyProtection="1">
      <alignment horizontal="center" vertical="center" wrapText="1"/>
      <protection hidden="0" locked="1"/>
    </xf>
    <xf fontId="2" fillId="2" borderId="0" numFmtId="0" xfId="0" applyFont="1" applyFill="1" applyAlignment="1" applyProtection="1">
      <alignment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Relationship Id="rId3" Type="http://schemas.openxmlformats.org/officeDocument/2006/relationships/image" Target="../media/image2.png"/><Relationship Id="rId4" Type="http://schemas.openxmlformats.org/officeDocument/2006/relationships/image" Target="../media/media2.svg"/><Relationship Id="rId5" Type="http://schemas.openxmlformats.org/officeDocument/2006/relationships/image" Target="../media/image3.png"/><Relationship Id="rId6" Type="http://schemas.openxmlformats.org/officeDocument/2006/relationships/image" Target="../media/media3.svg"/><Relationship Id="rId7" Type="http://schemas.openxmlformats.org/officeDocument/2006/relationships/image" Target="../media/image4.png"/><Relationship Id="rId8" Type="http://schemas.openxmlformats.org/officeDocument/2006/relationships/image" Target="../media/media4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10</xdr:col>
      <xdr:colOff>25200</xdr:colOff>
      <xdr:row>6</xdr:row>
      <xdr:rowOff>1126079</xdr:rowOff>
    </xdr:from>
    <xdr:to>
      <xdr:col>10</xdr:col>
      <xdr:colOff>1029960</xdr:colOff>
      <xdr:row>6</xdr:row>
      <xdr:rowOff>1469880</xdr:rowOff>
    </xdr:to>
    <xdr:pic>
      <xdr:nvPicPr>
        <xdr:cNvPr id="0" name="Picture 1" descr=""/>
        <xdr:cNvPicPr/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11684520" y="3764519"/>
          <a:ext cx="1004760" cy="34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9</xdr:col>
      <xdr:colOff>96840</xdr:colOff>
      <xdr:row>6</xdr:row>
      <xdr:rowOff>770400</xdr:rowOff>
    </xdr:from>
    <xdr:to>
      <xdr:col>9</xdr:col>
      <xdr:colOff>1389240</xdr:colOff>
      <xdr:row>6</xdr:row>
      <xdr:rowOff>1125720</xdr:rowOff>
    </xdr:to>
    <xdr:pic>
      <xdr:nvPicPr>
        <xdr:cNvPr id="1" name="Picture 2" descr=""/>
        <xdr:cNvPicPr/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10357200" y="3408840"/>
          <a:ext cx="1292400" cy="35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10</xdr:col>
      <xdr:colOff>495360</xdr:colOff>
      <xdr:row>6</xdr:row>
      <xdr:rowOff>1404720</xdr:rowOff>
    </xdr:from>
    <xdr:to>
      <xdr:col>11</xdr:col>
      <xdr:colOff>708120</xdr:colOff>
      <xdr:row>6</xdr:row>
      <xdr:rowOff>1405079</xdr:rowOff>
    </xdr:to>
    <xdr:pic>
      <xdr:nvPicPr>
        <xdr:cNvPr id="2" name="Picture 5" descr=""/>
        <xdr:cNvPicPr/>
      </xdr:nvPicPr>
      <xdr:blipFill>
        <a:blip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/>
      </xdr:blipFill>
      <xdr:spPr bwMode="auto">
        <a:xfrm rot="10800000" flipH="1">
          <a:off x="12154680" y="4043160"/>
          <a:ext cx="12452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301319</xdr:colOff>
      <xdr:row>6</xdr:row>
      <xdr:rowOff>1528200</xdr:rowOff>
    </xdr:from>
    <xdr:to>
      <xdr:col>11</xdr:col>
      <xdr:colOff>1655640</xdr:colOff>
      <xdr:row>6</xdr:row>
      <xdr:rowOff>1881360</xdr:rowOff>
    </xdr:to>
    <xdr:pic>
      <xdr:nvPicPr>
        <xdr:cNvPr id="3" name="Picture 3" descr=""/>
        <xdr:cNvPicPr/>
      </xdr:nvPicPr>
      <xdr:blipFill>
        <a:blip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/>
      </xdr:blipFill>
      <xdr:spPr bwMode="auto">
        <a:xfrm>
          <a:off x="12993120" y="4166640"/>
          <a:ext cx="1354320" cy="353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7" zoomScale="75" workbookViewId="0">
      <selection activeCell="A9" activeCellId="0" sqref="A9"/>
    </sheetView>
  </sheetViews>
  <sheetFormatPr defaultColWidth="9.18359375" defaultRowHeight="12.75" customHeight="1"/>
  <cols>
    <col customWidth="1" min="1" max="1" style="1" width="5.1799999999999997"/>
    <col customWidth="1" min="2" max="2" style="1" width="40.25"/>
    <col customWidth="1" min="3" max="3" style="1" width="14.470000000000001"/>
    <col customWidth="1" min="4" max="4" style="1" width="10.390000000000001"/>
    <col customWidth="1" min="5" max="5" style="1" width="9.4600000000000009"/>
    <col customWidth="1" min="6" max="6" style="1" width="17.82"/>
    <col customWidth="1" min="7" max="7" style="1" width="15.619999999999999"/>
    <col customWidth="1" min="8" max="8" style="1" width="15.84"/>
    <col customWidth="1" min="9" max="9" style="1" width="16.539999999999999"/>
    <col customWidth="1" min="10" max="10" style="1" width="19.850000000000001"/>
    <col customWidth="1" min="11" max="11" style="1" width="14.65"/>
    <col customWidth="1" min="12" max="12" style="1" width="28.75"/>
    <col customWidth="1" min="13" max="13" style="1" width="17.059999999999999"/>
    <col customWidth="1" min="14" max="14" style="1" width="20"/>
    <col customWidth="1" min="15" max="15" style="1" width="20.969999999999999"/>
    <col customWidth="0" min="16" max="16384" style="1" width="9.1799999999999997"/>
  </cols>
  <sheetData>
    <row r="1" ht="32.25" customHeight="1">
      <c r="A1" s="2"/>
      <c r="B1" s="2"/>
      <c r="C1" s="2"/>
      <c r="D1" s="2"/>
      <c r="E1" s="2"/>
      <c r="F1" s="2"/>
      <c r="G1" s="2"/>
      <c r="H1" s="2"/>
      <c r="I1" s="2"/>
      <c r="J1" s="3" t="s">
        <v>0</v>
      </c>
      <c r="K1" s="3"/>
      <c r="L1" s="3"/>
      <c r="M1" s="3"/>
      <c r="N1" s="3"/>
      <c r="O1" s="3"/>
    </row>
    <row r="2" ht="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4" customFormat="1" ht="21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4" customFormat="1" ht="51.7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="4" customFormat="1" ht="34.5" customHeight="1">
      <c r="A5" s="7"/>
      <c r="B5" s="7" t="s">
        <v>3</v>
      </c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53.25" customHeight="1">
      <c r="A6" s="8" t="s">
        <v>5</v>
      </c>
      <c r="B6" s="9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/>
      <c r="H6" s="8"/>
      <c r="I6" s="10" t="s">
        <v>11</v>
      </c>
      <c r="J6" s="10"/>
      <c r="K6" s="10"/>
      <c r="L6" s="11" t="s">
        <v>12</v>
      </c>
      <c r="M6" s="11"/>
      <c r="N6" s="11"/>
      <c r="O6" s="11"/>
    </row>
    <row r="7" ht="201.94999999999999" customHeight="1">
      <c r="A7" s="8"/>
      <c r="B7" s="9"/>
      <c r="C7" s="8"/>
      <c r="D7" s="8"/>
      <c r="E7" s="8"/>
      <c r="F7" s="11" t="s">
        <v>13</v>
      </c>
      <c r="G7" s="12" t="s">
        <v>14</v>
      </c>
      <c r="H7" s="12" t="s">
        <v>15</v>
      </c>
      <c r="I7" s="11" t="s">
        <v>16</v>
      </c>
      <c r="J7" s="11" t="s">
        <v>17</v>
      </c>
      <c r="K7" s="13" t="s">
        <v>18</v>
      </c>
      <c r="L7" s="14" t="s">
        <v>19</v>
      </c>
      <c r="M7" s="11" t="s">
        <v>20</v>
      </c>
      <c r="N7" s="11" t="s">
        <v>21</v>
      </c>
      <c r="O7" s="11" t="s">
        <v>22</v>
      </c>
    </row>
    <row r="8" ht="138" customHeight="1">
      <c r="A8" s="8">
        <v>1</v>
      </c>
      <c r="B8" s="15" t="s">
        <v>23</v>
      </c>
      <c r="C8" s="16" t="s">
        <v>24</v>
      </c>
      <c r="D8" s="17" t="s">
        <v>25</v>
      </c>
      <c r="E8" s="18">
        <v>1</v>
      </c>
      <c r="F8" s="19">
        <v>5524000</v>
      </c>
      <c r="G8" s="19">
        <v>5612000</v>
      </c>
      <c r="H8" s="19">
        <v>5700000</v>
      </c>
      <c r="I8" s="20">
        <f>AVERAGE(F8:H8)</f>
        <v>5612000</v>
      </c>
      <c r="J8" s="21">
        <f>SQRT(((SUM((POWER(H8-I8,2)),(POWER(G8-I8,2)),(POWER(F8-I8,2)))/(COLUMNS(F8:H8)-1))))</f>
        <v>88000</v>
      </c>
      <c r="K8" s="22">
        <f>J8/I8*100</f>
        <v>1.5680684248039916</v>
      </c>
      <c r="L8" s="20">
        <f>((E8/3)*(SUM(F8:H8)))</f>
        <v>5612000</v>
      </c>
      <c r="M8" s="20">
        <f>L8/E8</f>
        <v>5612000</v>
      </c>
      <c r="N8" s="20">
        <f>ROUNDUP(M8,2)</f>
        <v>5612000</v>
      </c>
      <c r="O8" s="23">
        <f>N8*E8</f>
        <v>5612000</v>
      </c>
    </row>
    <row r="9" ht="48" customHeight="1">
      <c r="A9" s="24" t="s">
        <v>26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>
        <f>SUM(O8)</f>
        <v>5612000</v>
      </c>
    </row>
    <row r="10" s="26" customFormat="1" ht="55.700000000000003" customHeight="1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7"/>
    </row>
    <row r="11" ht="66" customHeight="1"/>
    <row r="12" ht="64.5" customHeight="1"/>
    <row r="13" ht="165" customHeight="1"/>
    <row r="14" s="29" customFormat="1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="29" customFormat="1" ht="12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048574" ht="12.800000000000001" customHeight="1"/>
    <row r="1048575" ht="12.800000000000001" customHeight="1"/>
    <row r="1048576" ht="12.800000000000001" customHeight="1"/>
  </sheetData>
  <mergeCells count="14">
    <mergeCell ref="J1:O1"/>
    <mergeCell ref="A3:O3"/>
    <mergeCell ref="A4:O4"/>
    <mergeCell ref="C5:O5"/>
    <mergeCell ref="A6:A7"/>
    <mergeCell ref="B6:B7"/>
    <mergeCell ref="C6:C7"/>
    <mergeCell ref="D6:D7"/>
    <mergeCell ref="E6:E7"/>
    <mergeCell ref="F6:H6"/>
    <mergeCell ref="I6:K6"/>
    <mergeCell ref="L6:O6"/>
    <mergeCell ref="A9:N9"/>
    <mergeCell ref="B10:N10"/>
  </mergeCells>
  <printOptions headings="0" gridLines="0"/>
  <pageMargins left="0.51180555555555596" right="0.31527777777777799" top="0.74791666666666701" bottom="0.55138888888888904" header="0.51181102362204689" footer="0.51181102362204689"/>
  <pageSetup paperSize="9" scale="75" fitToWidth="1" fitToHeight="1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Иваник Сергей</dc:creator>
  <dc:description/>
  <dc:language>ru-RU</dc:language>
  <cp:lastModifiedBy>tim</cp:lastModifiedBy>
  <cp:revision>50</cp:revision>
  <dcterms:created xsi:type="dcterms:W3CDTF">2014-01-15T18:15:09Z</dcterms:created>
  <dcterms:modified xsi:type="dcterms:W3CDTF">2026-07-27T12:23:24Z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