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Отдел закупок\АУКЦИОНЫ\ПОДГОТОВКА\2026\3.4 Работы по развитию PostgreSQL\ЕАИСТ\"/>
    </mc:Choice>
  </mc:AlternateContent>
  <bookViews>
    <workbookView xWindow="-105" yWindow="-105" windowWidth="23250" windowHeight="13170"/>
  </bookViews>
  <sheets>
    <sheet name="Лист1" sheetId="1" r:id="rId1"/>
  </sheets>
  <definedNames>
    <definedName name="_xlnm._FilterDatabase" localSheetId="0" hidden="1">Лист1!$A$8:$L$16</definedName>
    <definedName name="_xlnm.Print_Area" localSheetId="0">Лист1!$A$1:$L$25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5" i="1" l="1"/>
  <c r="H12" i="1" l="1"/>
  <c r="I12" i="1" l="1"/>
  <c r="L12" i="1" l="1"/>
  <c r="L13" i="1" l="1"/>
</calcChain>
</file>

<file path=xl/sharedStrings.xml><?xml version="1.0" encoding="utf-8"?>
<sst xmlns="http://schemas.openxmlformats.org/spreadsheetml/2006/main" count="37" uniqueCount="36">
  <si>
    <t>№</t>
  </si>
  <si>
    <t>Цена за единицу, руб.</t>
  </si>
  <si>
    <t>Источники информации</t>
  </si>
  <si>
    <t>Конечный срок действия коммерческого предложения</t>
  </si>
  <si>
    <t>Ед. изм.</t>
  </si>
  <si>
    <t>Согласовано</t>
  </si>
  <si>
    <t>Утверждено</t>
  </si>
  <si>
    <t>КОСГУ</t>
  </si>
  <si>
    <t>Отклонение цен от минимального значения, %</t>
  </si>
  <si>
    <t>Кол-во</t>
  </si>
  <si>
    <t>Начальник сектора аналитики прикладных решений</t>
  </si>
  <si>
    <t>Предложение № 1</t>
  </si>
  <si>
    <t>Предложение № 2</t>
  </si>
  <si>
    <t>Предложение № 3</t>
  </si>
  <si>
    <t xml:space="preserve">Усл.ед. </t>
  </si>
  <si>
    <t>Е.А. Полетаев</t>
  </si>
  <si>
    <t>М.А. Максаев</t>
  </si>
  <si>
    <t>Главный специалист по сетевому администрированию</t>
  </si>
  <si>
    <t>Средняя цена, рублей, включая НДС 22 %</t>
  </si>
  <si>
    <t>Итого НДС 22%, руб.</t>
  </si>
  <si>
    <t>Итого начальная (максимальная) цена договора, с учетом выделенных лимитов, включая НДС (22%), руб.</t>
  </si>
  <si>
    <t>Итого начальная (максимальная) цена договора, включая НДС 22 %</t>
  </si>
  <si>
    <t>Итого НМЦ договора, включая НДС 22 %, руб.</t>
  </si>
  <si>
    <t>23.01.2027</t>
  </si>
  <si>
    <t>22.01.2027</t>
  </si>
  <si>
    <t>Выполнение работ по развитию программно-инструментальной среды для эффективной работы с базой данных инженерно-геодезических изысканий на платформе Postgres PRO с целью повышения скорости доступа, обработки и визуализации пространственных данных масштаба 1:500 и 1:200</t>
  </si>
  <si>
    <t>Приложение №1 к протоколу НМЦД</t>
  </si>
  <si>
    <t>Расчет начальной (максимальной) цены договора (цены лота)</t>
  </si>
  <si>
    <t>Способ определения поставщика (подрядчика, исполнителя): электронный аукцион</t>
  </si>
  <si>
    <t>Лот № 17224231: Выполнение работ по развитию программно-инструментальной среды для эффективной работы с базой данных инженерно-геодезических изысканий на платформе Postgres PRO с целью повышения скорости доступа, обработки и визуализации пространственных данных масштаба 1:500 и 1:200</t>
  </si>
  <si>
    <t>Наименование работы, услуги, товара</t>
  </si>
  <si>
    <t>Технические характеристики</t>
  </si>
  <si>
    <t>Работы по внедрению информационных систем и ресурсов.
Вид работ: Внедрение.</t>
  </si>
  <si>
    <t>№ 14 от 23 июля 2026</t>
  </si>
  <si>
    <t>№ КП23072026 от 22 июля 2026</t>
  </si>
  <si>
    <t>№ 1230726 от 23 июля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</si>
</sst>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left" vertical="center" wrapText="1" shrinkToFit="1"/>
    </xf>
    <xf numFmtId="0" fontId="5" fillId="0" borderId="0" xfId="0" applyFont="1" applyFill="1" applyAlignment="1">
      <alignment horizontal="left" vertical="center" wrapText="1" shrinkToFit="1"/>
    </xf>
    <xf numFmtId="0" fontId="6" fillId="0" borderId="0" xfId="0" applyFont="1" applyAlignment="1">
      <alignment horizontal="center"/>
    </xf>
    <xf numFmtId="0" fontId="6" fillId="0" borderId="0" xfId="0" applyFont="1" applyFill="1"/>
    <xf numFmtId="4" fontId="2" fillId="0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/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 wrapText="1"/>
    </xf>
    <xf numFmtId="10" fontId="10" fillId="0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4" fontId="7" fillId="0" borderId="3" xfId="0" applyNumberFormat="1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/>
    <xf numFmtId="49" fontId="11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zoomScaleNormal="100" workbookViewId="0">
      <selection activeCell="E11" sqref="E11"/>
    </sheetView>
  </sheetViews>
  <sheetFormatPr defaultRowHeight="15" x14ac:dyDescent="0.25"/>
  <cols>
    <col min="1" max="1" width="4.5703125" customWidth="1"/>
    <col min="2" max="2" width="50.85546875" customWidth="1"/>
    <col min="3" max="3" width="46" customWidth="1"/>
    <col min="4" max="4" width="12.28515625" customWidth="1"/>
    <col min="5" max="7" width="17.7109375" customWidth="1"/>
    <col min="8" max="10" width="17" customWidth="1"/>
    <col min="11" max="11" width="9.140625" customWidth="1"/>
    <col min="12" max="12" width="25.7109375" customWidth="1"/>
    <col min="15" max="15" width="17.85546875" customWidth="1"/>
  </cols>
  <sheetData>
    <row r="1" spans="1:12" ht="15.75" customHeight="1" x14ac:dyDescent="0.25">
      <c r="J1" s="28" t="s">
        <v>26</v>
      </c>
      <c r="K1" s="28"/>
      <c r="L1" s="28"/>
    </row>
    <row r="2" spans="1:12" x14ac:dyDescent="0.25">
      <c r="B2" s="1"/>
      <c r="C2" s="1"/>
    </row>
    <row r="3" spans="1:12" ht="15.75" x14ac:dyDescent="0.25">
      <c r="A3" s="35" t="s">
        <v>27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ht="15.75" x14ac:dyDescent="0.25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ht="32.25" customHeight="1" x14ac:dyDescent="0.25">
      <c r="A5" s="41" t="s">
        <v>29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 x14ac:dyDescent="0.25">
      <c r="B6" s="29" t="s">
        <v>28</v>
      </c>
      <c r="C6" s="29"/>
      <c r="D6" s="30"/>
      <c r="E6" s="30"/>
      <c r="F6" s="30"/>
      <c r="G6" s="30"/>
      <c r="H6" s="30"/>
      <c r="I6" s="30"/>
      <c r="J6" s="30"/>
    </row>
    <row r="8" spans="1:12" ht="14.45" customHeight="1" x14ac:dyDescent="0.25">
      <c r="A8" s="27" t="s">
        <v>0</v>
      </c>
      <c r="B8" s="27" t="s">
        <v>30</v>
      </c>
      <c r="C8" s="31" t="s">
        <v>31</v>
      </c>
      <c r="D8" s="27" t="s">
        <v>4</v>
      </c>
      <c r="E8" s="27" t="s">
        <v>1</v>
      </c>
      <c r="F8" s="27"/>
      <c r="G8" s="27"/>
      <c r="H8" s="27"/>
      <c r="I8" s="31" t="s">
        <v>8</v>
      </c>
      <c r="J8" s="31" t="s">
        <v>7</v>
      </c>
      <c r="K8" s="31" t="s">
        <v>9</v>
      </c>
      <c r="L8" s="31" t="s">
        <v>22</v>
      </c>
    </row>
    <row r="9" spans="1:12" ht="15" customHeight="1" x14ac:dyDescent="0.25">
      <c r="A9" s="40"/>
      <c r="B9" s="27"/>
      <c r="C9" s="32"/>
      <c r="D9" s="27"/>
      <c r="E9" s="27" t="s">
        <v>2</v>
      </c>
      <c r="F9" s="27"/>
      <c r="G9" s="27"/>
      <c r="H9" s="37" t="s">
        <v>18</v>
      </c>
      <c r="I9" s="32"/>
      <c r="J9" s="32"/>
      <c r="K9" s="32"/>
      <c r="L9" s="32"/>
    </row>
    <row r="10" spans="1:12" ht="14.45" customHeight="1" x14ac:dyDescent="0.25">
      <c r="A10" s="40"/>
      <c r="B10" s="27"/>
      <c r="C10" s="32"/>
      <c r="D10" s="27"/>
      <c r="E10" s="17" t="s">
        <v>11</v>
      </c>
      <c r="F10" s="17" t="s">
        <v>12</v>
      </c>
      <c r="G10" s="17" t="s">
        <v>13</v>
      </c>
      <c r="H10" s="38"/>
      <c r="I10" s="32"/>
      <c r="J10" s="32"/>
      <c r="K10" s="32"/>
      <c r="L10" s="32"/>
    </row>
    <row r="11" spans="1:12" ht="111" customHeight="1" x14ac:dyDescent="0.25">
      <c r="A11" s="40"/>
      <c r="B11" s="27"/>
      <c r="C11" s="33"/>
      <c r="D11" s="27"/>
      <c r="E11" s="18" t="s">
        <v>35</v>
      </c>
      <c r="F11" s="18" t="s">
        <v>33</v>
      </c>
      <c r="G11" s="18" t="s">
        <v>34</v>
      </c>
      <c r="H11" s="39"/>
      <c r="I11" s="33"/>
      <c r="J11" s="33"/>
      <c r="K11" s="33"/>
      <c r="L11" s="33"/>
    </row>
    <row r="12" spans="1:12" ht="89.25" customHeight="1" x14ac:dyDescent="0.25">
      <c r="A12" s="19">
        <v>1</v>
      </c>
      <c r="B12" s="25" t="s">
        <v>25</v>
      </c>
      <c r="C12" s="26" t="s">
        <v>32</v>
      </c>
      <c r="D12" s="17" t="s">
        <v>14</v>
      </c>
      <c r="E12" s="11">
        <v>35980500</v>
      </c>
      <c r="F12" s="11">
        <v>38213000</v>
      </c>
      <c r="G12" s="11">
        <v>38115500</v>
      </c>
      <c r="H12" s="20">
        <f>ROUND(AVERAGE(E12:G12),2)</f>
        <v>37436333.329999998</v>
      </c>
      <c r="I12" s="21">
        <f>MAX(E12:F12)/MIN(E12:F12)-1</f>
        <v>6.204749795027853E-2</v>
      </c>
      <c r="J12" s="22">
        <v>320</v>
      </c>
      <c r="K12" s="23">
        <v>1</v>
      </c>
      <c r="L12" s="20">
        <f>ROUND(H12*K12,2)</f>
        <v>37436333.329999998</v>
      </c>
    </row>
    <row r="13" spans="1:12" ht="30" x14ac:dyDescent="0.25">
      <c r="A13" s="14"/>
      <c r="B13" s="16" t="s">
        <v>21</v>
      </c>
      <c r="C13" s="16"/>
      <c r="D13" s="14"/>
      <c r="E13" s="11"/>
      <c r="F13" s="11"/>
      <c r="G13" s="11"/>
      <c r="H13" s="11"/>
      <c r="I13" s="11"/>
      <c r="J13" s="11"/>
      <c r="K13" s="17"/>
      <c r="L13" s="11">
        <f>SUM(L12:L12)</f>
        <v>37436333.329999998</v>
      </c>
    </row>
    <row r="14" spans="1:12" ht="45" x14ac:dyDescent="0.25">
      <c r="A14" s="17"/>
      <c r="B14" s="13" t="s">
        <v>20</v>
      </c>
      <c r="C14" s="13"/>
      <c r="D14" s="17"/>
      <c r="E14" s="11"/>
      <c r="F14" s="15"/>
      <c r="G14" s="11"/>
      <c r="H14" s="11"/>
      <c r="I14" s="11"/>
      <c r="J14" s="11"/>
      <c r="K14" s="17"/>
      <c r="L14" s="11">
        <v>36000000</v>
      </c>
    </row>
    <row r="15" spans="1:12" ht="33.6" customHeight="1" x14ac:dyDescent="0.25">
      <c r="A15" s="17"/>
      <c r="B15" s="13" t="s">
        <v>19</v>
      </c>
      <c r="C15" s="13"/>
      <c r="D15" s="17"/>
      <c r="E15" s="11"/>
      <c r="F15" s="11"/>
      <c r="G15" s="11"/>
      <c r="H15" s="11"/>
      <c r="I15" s="11"/>
      <c r="J15" s="11"/>
      <c r="K15" s="17"/>
      <c r="L15" s="11">
        <f>L14/122 *22</f>
        <v>6491803.2786885248</v>
      </c>
    </row>
    <row r="16" spans="1:12" ht="30" x14ac:dyDescent="0.25">
      <c r="A16" s="17"/>
      <c r="B16" s="12" t="s">
        <v>3</v>
      </c>
      <c r="C16" s="12"/>
      <c r="D16" s="17"/>
      <c r="E16" s="24" t="s">
        <v>23</v>
      </c>
      <c r="F16" s="24" t="s">
        <v>23</v>
      </c>
      <c r="G16" s="24" t="s">
        <v>24</v>
      </c>
      <c r="H16" s="9"/>
      <c r="I16" s="9"/>
      <c r="J16" s="9"/>
      <c r="K16" s="17"/>
      <c r="L16" s="17"/>
    </row>
    <row r="19" spans="1:13" ht="15.75" x14ac:dyDescent="0.25">
      <c r="A19" s="5"/>
      <c r="B19" s="5"/>
      <c r="C19" s="6"/>
      <c r="D19" s="5"/>
      <c r="E19" s="5"/>
      <c r="F19" s="5"/>
      <c r="G19" s="5"/>
      <c r="H19" s="6"/>
      <c r="I19" s="6"/>
      <c r="J19" s="6"/>
      <c r="K19" s="6"/>
      <c r="L19" s="5"/>
    </row>
    <row r="20" spans="1:13" ht="15.75" x14ac:dyDescent="0.25">
      <c r="A20" s="2"/>
      <c r="B20" s="3" t="s">
        <v>5</v>
      </c>
      <c r="C20" s="3"/>
      <c r="D20" s="2"/>
      <c r="E20" s="2"/>
      <c r="F20" s="8" t="s">
        <v>17</v>
      </c>
      <c r="G20" s="2"/>
      <c r="L20" s="10"/>
      <c r="M20" s="10"/>
    </row>
    <row r="21" spans="1:13" ht="15.75" x14ac:dyDescent="0.25">
      <c r="A21" s="2"/>
      <c r="B21" s="3"/>
      <c r="C21" s="3"/>
      <c r="D21" s="2"/>
      <c r="E21" s="2"/>
      <c r="F21" s="8" t="s">
        <v>15</v>
      </c>
      <c r="G21" s="2"/>
      <c r="L21" s="7"/>
      <c r="M21" s="7"/>
    </row>
    <row r="22" spans="1:13" ht="15.75" x14ac:dyDescent="0.25">
      <c r="A22" s="2"/>
      <c r="D22" s="2"/>
      <c r="E22" s="3"/>
      <c r="F22" s="3"/>
      <c r="G22" s="3"/>
      <c r="H22" s="34"/>
      <c r="I22" s="34"/>
      <c r="J22" s="34"/>
      <c r="K22" s="34"/>
      <c r="L22" s="2"/>
    </row>
    <row r="23" spans="1:13" ht="15.75" x14ac:dyDescent="0.25">
      <c r="A23" s="3"/>
      <c r="B23" s="3" t="s">
        <v>6</v>
      </c>
      <c r="C23" s="3"/>
      <c r="D23" s="3"/>
      <c r="E23" s="2"/>
      <c r="F23" s="8" t="s">
        <v>10</v>
      </c>
      <c r="G23" s="2"/>
      <c r="L23" s="10"/>
      <c r="M23" s="10"/>
    </row>
    <row r="24" spans="1:13" ht="15.75" x14ac:dyDescent="0.25">
      <c r="A24" s="2"/>
      <c r="D24" s="2"/>
      <c r="E24" s="2"/>
      <c r="F24" s="8" t="s">
        <v>16</v>
      </c>
      <c r="G24" s="2"/>
      <c r="H24" s="4"/>
      <c r="I24" s="4"/>
      <c r="J24" s="4"/>
      <c r="K24" s="2"/>
      <c r="L24" s="2"/>
    </row>
  </sheetData>
  <mergeCells count="17">
    <mergeCell ref="D8:D11"/>
    <mergeCell ref="E8:H8"/>
    <mergeCell ref="J1:L1"/>
    <mergeCell ref="B6:J6"/>
    <mergeCell ref="C8:C11"/>
    <mergeCell ref="H22:K22"/>
    <mergeCell ref="I8:I11"/>
    <mergeCell ref="J8:J11"/>
    <mergeCell ref="A3:L3"/>
    <mergeCell ref="A4:L4"/>
    <mergeCell ref="E9:G9"/>
    <mergeCell ref="H9:H11"/>
    <mergeCell ref="L8:L11"/>
    <mergeCell ref="K8:K11"/>
    <mergeCell ref="A8:A11"/>
    <mergeCell ref="B8:B11"/>
    <mergeCell ref="A5:L5"/>
  </mergeCells>
  <phoneticPr fontId="0" type="noConversion"/>
  <pageMargins left="0.70866141732283472" right="0.70866141732283472" top="0.74803149606299213" bottom="0.74803149606299213" header="0.31496062992125984" footer="0.31496062992125984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kkruglov@MGGT.RU</dc:creator>
  <cp:lastModifiedBy>Васин Андрей Дмитриевич</cp:lastModifiedBy>
  <cp:lastPrinted>2026-07-16T10:49:57Z</cp:lastPrinted>
  <dcterms:created xsi:type="dcterms:W3CDTF">2020-03-20T11:57:29Z</dcterms:created>
  <dcterms:modified xsi:type="dcterms:W3CDTF">2026-08-19T11:13:17Z</dcterms:modified>
</cp:coreProperties>
</file>