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sdx" ContentType="application/vnd.ms-visio.drawing"/>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autoCompressPictures="0" defaultThemeVersion="124226"/>
  <mc:AlternateContent xmlns:mc="http://schemas.openxmlformats.org/markup-compatibility/2006">
    <mc:Choice Requires="x15">
      <x15ac:absPath xmlns:x15ac="http://schemas.microsoft.com/office/spreadsheetml/2010/11/ac" url="C:\Users\chernikovst\Documents\_УКИС 2025\Методика Весов 2025\Итог_методика весов и Регламент\ок\"/>
    </mc:Choice>
  </mc:AlternateContent>
  <bookViews>
    <workbookView xWindow="0" yWindow="0" windowWidth="23040" windowHeight="8868"/>
  </bookViews>
  <sheets>
    <sheet name="Расчёт" sheetId="11" r:id="rId1"/>
    <sheet name=" Детализация" sheetId="8" r:id="rId2"/>
    <sheet name="Справочники" sheetId="3" r:id="rId3"/>
    <sheet name="Регламент" sheetId="23" r:id="rId4"/>
    <sheet name="Взаимодействие" sheetId="24" r:id="rId5"/>
    <sheet name="СУО (SLA)" sheetId="19" r:id="rId6"/>
    <sheet name="Стоимость" sheetId="21" r:id="rId7"/>
    <sheet name="Методика описания" sheetId="30" r:id="rId8"/>
    <sheet name="Методика Приложения" sheetId="31" r:id="rId9"/>
    <sheet name="Приложение 2" sheetId="18" r:id="rId10"/>
    <sheet name="Приложение 3,4" sheetId="26" r:id="rId11"/>
    <sheet name="Приложение 5,6" sheetId="27" r:id="rId12"/>
  </sheets>
  <definedNames>
    <definedName name="_Toc194935826" localSheetId="7">'Методика описания'!$A$5</definedName>
    <definedName name="_Toc194935830" localSheetId="7">'Методика описания'!$A$12</definedName>
    <definedName name="_Toc194935831" localSheetId="7">'Методика описания'!$A$19</definedName>
    <definedName name="_Toc194935832" localSheetId="7">'Методика описания'!$A$39</definedName>
    <definedName name="_Toc194935835" localSheetId="8">'Методика Приложения'!$A$2</definedName>
    <definedName name="_Toc194935836" localSheetId="8">'Методика Приложения'!$A$25</definedName>
    <definedName name="_Toc194935837" localSheetId="8">'Методика Приложения'!$A$41</definedName>
    <definedName name="_Toc194935838" localSheetId="8">'Методика Приложения'!#REF!</definedName>
    <definedName name="_Toc195252395" localSheetId="4">Взаимодействие!$A$1</definedName>
    <definedName name="_Toc195252396" localSheetId="4">Взаимодействие!$A$5</definedName>
    <definedName name="_Toc195252397" localSheetId="4">Взаимодействие!$A$10</definedName>
    <definedName name="_Toc195252398" localSheetId="4">Взаимодействие!$A$16</definedName>
    <definedName name="_Toc195252399" localSheetId="4">Взаимодействие!$A$21</definedName>
    <definedName name="_Toc195252400" localSheetId="4">Взаимодействие!$A$26</definedName>
    <definedName name="_Toc195252401" localSheetId="4">Взаимодействие!$A$32</definedName>
    <definedName name="_Toc195252402" localSheetId="4">Взаимодействие!$A$38</definedName>
    <definedName name="_Toc195252403" localSheetId="4">Взаимодействие!$A$51</definedName>
    <definedName name="_Toc195252404" localSheetId="4">Взаимодействие!$A$56</definedName>
    <definedName name="_Toc195252405" localSheetId="4">Взаимодействие!$A$65</definedName>
    <definedName name="_Toc195252406" localSheetId="5">'СУО (SLA)'!$A$3</definedName>
    <definedName name="_Toc195252410" localSheetId="7">'Методика описания'!$A$1</definedName>
    <definedName name="_Toc198398920" localSheetId="4">Взаимодействие!$A$3</definedName>
    <definedName name="_Toc64636613" localSheetId="3">Регламент!$A$2</definedName>
    <definedName name="S_sla">Справочники!$D$4:$D$7</definedName>
    <definedName name="манипуляция">Справочники!$E$4:$E$6</definedName>
    <definedName name="_xlnm.Print_Area" localSheetId="1">' Детализация'!$B$1:$F$35</definedName>
    <definedName name="_xlnm.Print_Area" localSheetId="0">Расчёт!$A$1:$L$28</definedName>
    <definedName name="_xlnm.Print_Area" localSheetId="2">Справочники!$A$1:$F$24</definedName>
    <definedName name="Приоритет">Справочники!$B$4:$B$7</definedName>
    <definedName name="Тип">Справочники!$C$4:$C$6</definedName>
  </definedNames>
  <calcPr calcId="152511" refMode="R1C1"/>
</workbook>
</file>

<file path=xl/calcChain.xml><?xml version="1.0" encoding="utf-8"?>
<calcChain xmlns="http://schemas.openxmlformats.org/spreadsheetml/2006/main">
  <c r="C21" i="8" l="1"/>
  <c r="A21" i="8" s="1"/>
  <c r="C20" i="8"/>
  <c r="A20" i="8" s="1"/>
  <c r="H20" i="11"/>
  <c r="I22" i="11" s="1"/>
  <c r="K24" i="11"/>
  <c r="J25" i="11"/>
  <c r="I26" i="11"/>
  <c r="J27" i="11"/>
  <c r="C16" i="8"/>
  <c r="D22" i="3"/>
  <c r="E22" i="3" s="1"/>
  <c r="C21" i="3"/>
  <c r="D21" i="3" s="1"/>
  <c r="E21" i="3" s="1"/>
  <c r="C20" i="3"/>
  <c r="D20" i="3" s="1"/>
  <c r="E20" i="3" s="1"/>
  <c r="C19" i="3"/>
  <c r="D19" i="3" s="1"/>
  <c r="E19" i="3" s="1"/>
  <c r="C18" i="3"/>
  <c r="D18" i="3" s="1"/>
  <c r="E18" i="3" s="1"/>
  <c r="C17" i="3"/>
  <c r="D17" i="3" s="1"/>
  <c r="E17" i="3" s="1"/>
  <c r="C16" i="3"/>
  <c r="D16" i="3" s="1"/>
  <c r="E16" i="3" s="1"/>
  <c r="B10" i="8"/>
  <c r="B11" i="8"/>
  <c r="B12" i="8"/>
  <c r="B13" i="8"/>
  <c r="B14" i="8"/>
  <c r="B15" i="8"/>
  <c r="B9" i="8"/>
  <c r="B3" i="8"/>
  <c r="L21" i="11"/>
  <c r="B5" i="8"/>
  <c r="I24" i="11" l="1"/>
  <c r="J23" i="11"/>
  <c r="K22" i="11"/>
  <c r="K21" i="11"/>
  <c r="K26" i="11"/>
  <c r="I21" i="11"/>
  <c r="D22" i="8"/>
  <c r="I27" i="11"/>
  <c r="J24" i="11"/>
  <c r="J21" i="11"/>
  <c r="J26" i="11"/>
  <c r="K23" i="11"/>
  <c r="J22" i="11"/>
  <c r="K25" i="11"/>
  <c r="I23" i="11"/>
  <c r="K27" i="11"/>
  <c r="I25" i="11"/>
  <c r="B16" i="8" l="1"/>
  <c r="I28" i="11"/>
  <c r="D16" i="8" l="1"/>
  <c r="D3" i="8" s="1"/>
</calcChain>
</file>

<file path=xl/sharedStrings.xml><?xml version="1.0" encoding="utf-8"?>
<sst xmlns="http://schemas.openxmlformats.org/spreadsheetml/2006/main" count="415" uniqueCount="330">
  <si>
    <t>Создание</t>
  </si>
  <si>
    <t>Средняя</t>
  </si>
  <si>
    <t>Минимум</t>
  </si>
  <si>
    <t>Малая</t>
  </si>
  <si>
    <t>Максимум</t>
  </si>
  <si>
    <t>Корректировка</t>
  </si>
  <si>
    <t>Изменение</t>
  </si>
  <si>
    <t>_________________</t>
  </si>
  <si>
    <t>Дата</t>
  </si>
  <si>
    <t>час</t>
  </si>
  <si>
    <t>Количество</t>
  </si>
  <si>
    <t>1. Запрос к БД</t>
  </si>
  <si>
    <t>3. Обработка события</t>
  </si>
  <si>
    <t>7. Документация</t>
  </si>
  <si>
    <t>Справочники:</t>
  </si>
  <si>
    <t>Коэффициенты SLA</t>
  </si>
  <si>
    <t>4. Экранная форма</t>
  </si>
  <si>
    <t>5. Набор данных</t>
  </si>
  <si>
    <t>6. Макет</t>
  </si>
  <si>
    <t>Описание манипуляции с данными</t>
  </si>
  <si>
    <t>Время за единицу (час)</t>
  </si>
  <si>
    <t xml:space="preserve"> Манипуляция с данными</t>
  </si>
  <si>
    <t>Сформировано:  руководитель проектной команды Исполнителя</t>
  </si>
  <si>
    <t>II. Манипуляции с данными (для добавления манипуляции: 1. вставить строку ниже первой манипуляции; 2. скопировать строку первой манипуляции в новую строку 3. Заполнить строку корректными данными новой манипуляции с данными рабочей БД)</t>
  </si>
  <si>
    <t>Удаление</t>
  </si>
  <si>
    <t>Веc</t>
  </si>
  <si>
    <t>Удаление (час)</t>
  </si>
  <si>
    <t>Создание (час)</t>
  </si>
  <si>
    <t>Изменение (час)</t>
  </si>
  <si>
    <t>Виды манипуляции</t>
  </si>
  <si>
    <t>Вид манипуляции с данными (время (час) за 1 манипуляцию</t>
  </si>
  <si>
    <t>Манипуляция</t>
  </si>
  <si>
    <t xml:space="preserve">                подпись                                                                              ФИО                                                                                         должность</t>
  </si>
  <si>
    <t xml:space="preserve">       __________                                      ________________________                           ______________________________</t>
  </si>
  <si>
    <t xml:space="preserve"> </t>
  </si>
  <si>
    <t>2. Процедура</t>
  </si>
  <si>
    <t>Запрос к БД</t>
  </si>
  <si>
    <t>Процедура модуля</t>
  </si>
  <si>
    <t>Обработка события</t>
  </si>
  <si>
    <t>Экранная форма</t>
  </si>
  <si>
    <t>Набор данных</t>
  </si>
  <si>
    <t>Макет</t>
  </si>
  <si>
    <t>Документация</t>
  </si>
  <si>
    <t>Утверждено :    руководитель Проекта Заказчика (ответственный сотрудник ИТ)</t>
  </si>
  <si>
    <t>№ ЧТЗ</t>
  </si>
  <si>
    <t>_ _ _</t>
  </si>
  <si>
    <t>_ Манипуляции с данными (час)</t>
  </si>
  <si>
    <r>
      <rPr>
        <sz val="12"/>
        <color theme="1"/>
        <rFont val="Calibri"/>
        <family val="2"/>
        <charset val="204"/>
        <scheme val="minor"/>
      </rPr>
      <t>час</t>
    </r>
    <r>
      <rPr>
        <b/>
        <sz val="12"/>
        <color theme="1"/>
        <rFont val="Calibri"/>
        <family val="2"/>
        <charset val="204"/>
        <scheme val="minor"/>
      </rPr>
      <t xml:space="preserve"> </t>
    </r>
    <r>
      <rPr>
        <b/>
        <sz val="12"/>
        <rFont val="Calibri"/>
        <family val="2"/>
        <charset val="204"/>
        <scheme val="minor"/>
      </rPr>
      <t xml:space="preserve"> - Итоговое время по запросу</t>
    </r>
    <r>
      <rPr>
        <b/>
        <sz val="12"/>
        <color theme="1"/>
        <rFont val="Calibri"/>
        <family val="2"/>
        <charset val="204"/>
        <scheme val="minor"/>
      </rPr>
      <t xml:space="preserve"> </t>
    </r>
    <r>
      <rPr>
        <sz val="12"/>
        <color theme="1"/>
        <rFont val="Calibri"/>
        <family val="2"/>
        <charset val="204"/>
        <scheme val="minor"/>
      </rPr>
      <t>(округляется вверх до получаса).</t>
    </r>
  </si>
  <si>
    <t>Введите (или скопируйте) номер и название ЧТЗ на настройку Системы. На листе "Детализация" кратко опишите суть настройки каждого объекта Системы.</t>
  </si>
  <si>
    <r>
      <t>Веc (</t>
    </r>
    <r>
      <rPr>
        <b/>
        <sz val="11"/>
        <color rgb="FFFF0000"/>
        <rFont val="Calibri"/>
        <family val="2"/>
        <charset val="204"/>
        <scheme val="minor"/>
      </rPr>
      <t>V</t>
    </r>
    <r>
      <rPr>
        <b/>
        <sz val="11"/>
        <color theme="1"/>
        <rFont val="Calibri"/>
        <family val="2"/>
        <charset val="204"/>
        <scheme val="minor"/>
      </rPr>
      <t>)</t>
    </r>
  </si>
  <si>
    <t>Количество настраиваемых объектов Системы по виду настройки.</t>
  </si>
  <si>
    <t>Введите количество (*не более 12) настраиваемых объектов Системы по видам настройки. В строке "Время настройки (час)" отобразится предельное время трудозатрат на настройку КИС.</t>
  </si>
  <si>
    <t>Калибровка</t>
  </si>
  <si>
    <t>Юстировка</t>
  </si>
  <si>
    <t>Минимальная настройка (час)</t>
  </si>
  <si>
    <t xml:space="preserve">Время по виду настройки  (в часах) </t>
  </si>
  <si>
    <t>_Настройка объектов (час)</t>
  </si>
  <si>
    <t>Время настройки по типам объектов (час)</t>
  </si>
  <si>
    <t>Детализация расчета максимального времени (час) реализации запроса на настройку Системы.</t>
  </si>
  <si>
    <t xml:space="preserve">Объект </t>
  </si>
  <si>
    <t>Пояснение настройки объекта для ФЗ (на основании ЧТЗ)</t>
  </si>
  <si>
    <t>Настройка</t>
  </si>
  <si>
    <t>_Подготовка настройки (час) составляет 20% от настройки объектов</t>
  </si>
  <si>
    <t>Виды настройки</t>
  </si>
  <si>
    <t>Предельное время минимальной настройки (корректировка объекта ПО "Документация")</t>
  </si>
  <si>
    <t>Вид настройки / время за 1 настройку (час).</t>
  </si>
  <si>
    <t>Объект настройки</t>
  </si>
  <si>
    <t>Сложность настройки</t>
  </si>
  <si>
    <r>
      <t>Согласовано :   Функциональный заказчик (в части перечня услуг и соответствия ТЗ</t>
    </r>
    <r>
      <rPr>
        <b/>
        <sz val="12"/>
        <color theme="1"/>
        <rFont val="Times New Roman"/>
        <family val="1"/>
        <charset val="204"/>
      </rPr>
      <t>):</t>
    </r>
  </si>
  <si>
    <t>Объекты Системы</t>
  </si>
  <si>
    <t xml:space="preserve">I. Работы по настройке Системы (реализованной на 1С или на другой платформе/языке программирования). </t>
  </si>
  <si>
    <t>Описание настройки объектов Системы</t>
  </si>
  <si>
    <t>Инструкция по автоматическому расчету трудозатрат на настройку Системы:</t>
  </si>
  <si>
    <t xml:space="preserve">                                          *Пояснение. Большее (чем 12) количество объектов настройки свидетельствует о недостаточной декомпозиции задачи по настройке Системы.</t>
  </si>
  <si>
    <r>
      <t>Максимальное время на минимальную настройку объекта Системы "</t>
    </r>
    <r>
      <rPr>
        <b/>
        <sz val="11"/>
        <color theme="1"/>
        <rFont val="Calibri"/>
        <family val="2"/>
        <charset val="204"/>
        <scheme val="minor"/>
      </rPr>
      <t>Документация"</t>
    </r>
    <r>
      <rPr>
        <sz val="11"/>
        <color theme="1"/>
        <rFont val="Calibri"/>
        <family val="2"/>
        <charset val="204"/>
        <scheme val="minor"/>
      </rPr>
      <t xml:space="preserve">  (в минутах) -      </t>
    </r>
  </si>
  <si>
    <t xml:space="preserve">Расчет максимального времени реализации запроса на настройку Системы </t>
  </si>
  <si>
    <t>Тип настраиваемых объектов Системы (микрообъекты Системы)</t>
  </si>
  <si>
    <t>Трудоёмкости юстировки, калибровки и корректировки объектов Системы.</t>
  </si>
  <si>
    <t>Текст заявки (или ЧТЗ, или ссылка на ЧТЗ) на настройку СИСТЕМЫ.</t>
  </si>
  <si>
    <t>Система - автоматизированная информационная система. ЧТЗ - частное техническое задание на настройку Системы. ПО - программное обеспечение Системы.</t>
  </si>
  <si>
    <t>Расчёт времени исполнения запроса на настройку СИСТЕМЫ</t>
  </si>
  <si>
    <t>Термин</t>
  </si>
  <si>
    <t>Определение</t>
  </si>
  <si>
    <t>АИС</t>
  </si>
  <si>
    <t>Автоматизированная информационная система, автоматизирующая бизнес-процессы ФЗ</t>
  </si>
  <si>
    <t>АС «РИТМ»</t>
  </si>
  <si>
    <t>Автоматизированная система «Расчет исполнительских трудозатрат по модификации» АО «Россети Кубань» (введена в промышленную эксплуатацию приказом от 28.03.2024 №212–од), предназначенная для ведения Заявок, ЧТЗ, РВ, формирования отчетов по услугам Исполнителя</t>
  </si>
  <si>
    <t xml:space="preserve">Базовые виды объектов </t>
  </si>
  <si>
    <t xml:space="preserve">Объекты, существующие во всех АИС (независимо от технологий или языков программирования): запрос к БД, процедура, обработка события, экранная форма, набор данных, макет, документация. </t>
  </si>
  <si>
    <t>БД</t>
  </si>
  <si>
    <t>База данных АИС</t>
  </si>
  <si>
    <t>Виды настройки АИС</t>
  </si>
  <si>
    <t>Виды настройки (виды сложности настройки), существующие во всех АИС (независимо от технологий или языков программирования): корректировка (малая сложность), настройка (средняя сложность), юстировка (максимальная сложность).</t>
  </si>
  <si>
    <t>Договор</t>
  </si>
  <si>
    <t>Договор с Исполнителем на сопровождение АИС Заказчика</t>
  </si>
  <si>
    <t>ДЦТИТ</t>
  </si>
  <si>
    <t>Департамент цифровой трансформации информационных технологий</t>
  </si>
  <si>
    <t>Заявка</t>
  </si>
  <si>
    <t>Обращение, составляемое пользователем АИС и передаваемое Исполнителю с целью дальнейшего получения Услуг от Исполнителя</t>
  </si>
  <si>
    <t xml:space="preserve">ЗНН </t>
  </si>
  <si>
    <t>Заявка Пользователя на выполнение настройки АИС</t>
  </si>
  <si>
    <t>Исполнитель</t>
  </si>
  <si>
    <t>Победитель конкурсных процедур, предоставляющий услуги Заказчику по сопровождению АИС</t>
  </si>
  <si>
    <t>Манипуляция с данными</t>
  </si>
  <si>
    <t>Массовая манипуляция – запуск процедуры/функции обработки данных (удаление, создание, изменение) в АИС с проверкой корректности результата. Удаление - запуск обработки по удалению данных.  Создание - запуск обработки по созданию новых данных, возможно ещё с удалением данных. Изменение - запуск обработки по изменению данных, возможно ещё с удалением данных и/или созданием данных</t>
  </si>
  <si>
    <t>Методика весов, Методика</t>
  </si>
  <si>
    <t>Методика расчета трудозатрат Исполнителя на реализацию ЗНН. Методика   предоставляется Обществом Исполнителю. Требования положений Методики  являются обязательными при  оказании услуг по сопровождению АИС Исполнителем</t>
  </si>
  <si>
    <t xml:space="preserve">Настройка </t>
  </si>
  <si>
    <t>Добавление, удаление или изменение функциональности и/или данных АИС</t>
  </si>
  <si>
    <t>Нетиповая настройка</t>
  </si>
  <si>
    <t>Настройка, которая направлена на развитие АИС в целом, устранение глобальных и(или) системных проблем, не относящихся к отдельным функциональным направлениям</t>
  </si>
  <si>
    <t>Общество, Заказчик</t>
  </si>
  <si>
    <t>АО «Россети Кубань»</t>
  </si>
  <si>
    <t>Подготовка к настройке</t>
  </si>
  <si>
    <r>
      <t xml:space="preserve">Трудозатраты Исполнителя, связанные с подготовкой настройки АИС (уточнение и согласование ЧТЗ/РВ с ФЗ и ДЦТИТ; анализ требований ЧТЗ; декомпозиция ЧТЗ на Задачи; подготовка технических решений; планирование и расчет затрат на реализацию настройки; подготовка контрольных примеров; проведение нагрузочных испытаний функциональности АИС; все необходимые виды тестирования АИС до приемки настройки сотрудниками ФЗ и/или ДЦТИТ (в случае оптимизационных Задач или функциональности ДЦТИТ) и переноса настройки в промышленную среду АИС; подготовка документации и </t>
    </r>
    <r>
      <rPr>
        <sz val="12"/>
        <color rgb="FF000000"/>
        <rFont val="Times New Roman"/>
        <family val="1"/>
        <charset val="204"/>
      </rPr>
      <t>так далее, и тому подобное)</t>
    </r>
  </si>
  <si>
    <t>Поддержка</t>
  </si>
  <si>
    <t>Консультирование Пользователей АИС, администрирование АИС, устранение ошибок и обеспечение работоспособности АИС</t>
  </si>
  <si>
    <t>Пользователь</t>
  </si>
  <si>
    <t>Сотрудник Общества, использующий АИС</t>
  </si>
  <si>
    <t>Рабочая база</t>
  </si>
  <si>
    <t>Продуктивный контур (среда) АИС. Экземпляр АИС, который находится в промышленной эксплуатации.</t>
  </si>
  <si>
    <t xml:space="preserve">РВ </t>
  </si>
  <si>
    <t>Документ расчета времени Исполнителя (трудозатрат в часах) на реализацию одной Задачи ЧТЗ</t>
  </si>
  <si>
    <t>Регламент</t>
  </si>
  <si>
    <r>
      <t xml:space="preserve">Регламент взаимодействия между структурными подразделениями Общества при </t>
    </r>
    <r>
      <rPr>
        <sz val="12"/>
        <color rgb="FF000000"/>
        <rFont val="Times New Roman"/>
        <family val="1"/>
        <charset val="204"/>
      </rPr>
      <t>применении  Методики расчета трудозатрат на настройку АИС</t>
    </r>
  </si>
  <si>
    <t>Соглашение</t>
  </si>
  <si>
    <t>Соглашение о нетиповой настройке АИС</t>
  </si>
  <si>
    <t>СУО</t>
  </si>
  <si>
    <t xml:space="preserve">Соглашение об уровне обслуживания </t>
  </si>
  <si>
    <t>СЭДО</t>
  </si>
  <si>
    <t>Система электронного документооборота Общества</t>
  </si>
  <si>
    <t>Услуги</t>
  </si>
  <si>
    <t>Услуги, оказываемые Исполнителем в соответствии с условиями Договора</t>
  </si>
  <si>
    <t>ФЗ</t>
  </si>
  <si>
    <r>
      <t>Функциональный заказчик – подразделение Общества, автоматизирующее бизнес-процессы, определяющее основные функциональные требования к АИС, обеспечивающее</t>
    </r>
    <r>
      <rPr>
        <sz val="11.5"/>
        <color rgb="FF000000"/>
        <rFont val="Times New Roman"/>
        <family val="1"/>
        <charset val="204"/>
      </rPr>
      <t xml:space="preserve"> </t>
    </r>
    <r>
      <rPr>
        <sz val="12"/>
        <color rgb="FF000000"/>
        <rFont val="Times New Roman"/>
        <family val="1"/>
        <charset val="204"/>
      </rPr>
      <t>приемку промежуточных и окончательных результатов работы Исполнителя</t>
    </r>
  </si>
  <si>
    <t>ЧТЗ</t>
  </si>
  <si>
    <t>Частное техническое задание от ФЗ на настройку АИС (или от ДЦТИТ на оптимизацию производительности АИС), прилагаемое к ЗНН</t>
  </si>
  <si>
    <r>
      <t xml:space="preserve">В данном разделе описываются функции участников при реализации заявки на настройку АИС.  Для расчета трудозатрат </t>
    </r>
    <r>
      <rPr>
        <sz val="12"/>
        <color rgb="FF000000"/>
        <rFont val="Times New Roman"/>
        <family val="1"/>
        <charset val="204"/>
      </rPr>
      <t>на настройку АИС используется Методика весов - приведена в Приложении 1.</t>
    </r>
    <r>
      <rPr>
        <sz val="12"/>
        <color theme="1"/>
        <rFont val="Times New Roman"/>
        <family val="1"/>
        <charset val="204"/>
      </rPr>
      <t xml:space="preserve"> Схема взаимодействия между структурными подразделениями Функционального заказчика, ДЦТИТ и Исполнителем при реализации ЗНН приведена в Приложении 2.</t>
    </r>
  </si>
  <si>
    <t>4.1. Формирование ЧТЗ функциональным Заказчиком</t>
  </si>
  <si>
    <t>При необходимости в настройке АИС ФЗ формирует ЧТЗ и согласовывает его с Исполнителем и в Исполнительном аппарате Общества с руководителем или куратором по своему функциональному направлению (если настройка затронет функциональность других ФЗ, то также необходимо их согласование). Согласованное ЧТЗ ФЗ направляет в ДЦТИТ служебной запиской посредством СЭДО для создания Заявки на выполнение настройки АИС.</t>
  </si>
  <si>
    <t>Если в отношении требуемой функциональности ранее утверждалось ЧТЗ, то изменения и(или) дополнения вносятся в ранее утверждённое ЧТЗ путём создания новой версии ЧТЗ с указанием даты редакции (например, «№ NN изм. 27.03.2025»). Для сохранения истории, все изменения вносятся в документ в режиме «Исправления». Также возможно исключения (удаления) из ЧТЗ, указывать зачеркнутым шрифтом, а все изменения выделять цветом. После утверждения все правки в документе применяются.</t>
  </si>
  <si>
    <t>4.2. СОЗДАНИЕ ЗНН</t>
  </si>
  <si>
    <t>ДЦТИТ в течение 2 рабочих дней после получения ЧТЗ вносит его в АС РИТМ и создает ЗНН. При недоступности АС «РИТМ» ДЦТИТ направляет ЧТЗ Исполнителю посредством электронной почты (с последующим внесением ЧТЗ в АС «РИТМ» и созданием в нём ЗНН).</t>
  </si>
  <si>
    <t>Если ЧТЗ объемное, то допустимо разделение ЧТЗ на этапы (понятные ФЗ) и создание нескольких ЗНН (по одной Заявке на каждый этап) на реализацию ЧТЗ (все эти ЗНН связаны одним и тем же ЧТЗ). Этапы могут выполняться Исполнителем (и приниматься ФЗ) как параллельно, так и последовательно (по согласованию с ФЗ и ДЦТИТ).</t>
  </si>
  <si>
    <t>К одной ЗНН может быть создано несколько РВ. В каждом РВ должны быть указаны трудозатраты одного специалиста Исполнителя (или нескольких, но выполняемых последовательно) на выполнение логически неделимой задачи ЗНН. В этом случае работы по ЗНН принимаются ФЗ (далее – актируются) только по завершению выполнения Исполнителем настройки по всем РВ конкретной Заявки.</t>
  </si>
  <si>
    <t>4.3. Создание РВ</t>
  </si>
  <si>
    <t>Исполнитель, в течение не более 4 рабочих дней с момента создания ЗНН в АС «РИТМ», уточняет (при необходимости) ЧТЗ по ЗНН у ФЗ (инициатора Заявки), создает в АС «РИТМ» необходимое для реализации Заявки количество РВ и устанавливает им статус «Согласование».</t>
  </si>
  <si>
    <t>ДЦТИТ контролирует сроки создания РВ (при необходимости участвует в уточнении ЧТЗ).</t>
  </si>
  <si>
    <t>4.4. СОГЛАСОВАНИЕ РВ</t>
  </si>
  <si>
    <t>ФЗ проверяет соответствие РВ требованиям ЧТЗ, а Исполнитель поясняет и/или корректирует РВ в АС «РИТМ» до полного понимания и согласования ФЗ, в течение не более 4 рабочих дней (для каждой ЗНН) с момента перевода РВ на согласование в АС «РИТМ». При недоступности АС «РИТМ» уточнения и согласования РВ проводятся посредством электронной почты.</t>
  </si>
  <si>
    <t>ДЦТИТ контролирует сроки согласования РВ (при необходимости участвует в уточнении и согласовании РВ).</t>
  </si>
  <si>
    <t>4.5. Подписание и УТВЕРЖДЕНИЕ РВ</t>
  </si>
  <si>
    <t>Исполнитель, в течение не более 1 рабочего дня с момента согласования РВ в АС «РИТМ» подписывает бумажный или электронный (скан-образ) экземпляр РВ и направляет его для подписания ФЗ.</t>
  </si>
  <si>
    <t>ФЗ подписывает РВ в течение не более 2 рабочих дней с момента получения его от Исполнителя и направляет для подписания в ДЦТИТ.</t>
  </si>
  <si>
    <t>ДЦТИТ подписывает РВ в течение не более 1 рабочего дня с момента получения его от ФЗ и утверждает РВ в АС «РИТМ» (переводит РВ в статус «Утверждён»). После перевода всех РВ по ЗНН в статус «Утверждён», у ЗНН автоматически устанавливается статус «Приступить к реализации»).</t>
  </si>
  <si>
    <t>4.6. Настройка АИС</t>
  </si>
  <si>
    <t>Исполнитель приступает к работам по настройке АИС (в соответствии с согласованными и утвержденными ЧТЗ, ЗНН и РВ) в течение не более 2 рабочих дней после установления ЗНН статуса «Приступить к реализации» (или начиная с даты, согласованной с ФЗ). Исполнитель переводит ЗНН в статус «Разработка» (при этом начинается фактический отсчет времени выполнения ЗНН).</t>
  </si>
  <si>
    <t>В случае возникновения объективных причин (поступление более приоритетной задачи, необходимости уточнения требований, форс-мажор и т.д.), по согласованию с ФЗ и/или ДЦТИТ, Исполнитель переводит ЗНН в статус «Остановлена». После прекращения обстоятельств, повлекших приостановку выполнения работ, Исполнитель переводит ЗНН в статус «Разработка». Время между статусами «Остановлена» и «Разработка» исключается из учёта фактических трудозатрат Исполнителя по ЗНН (фактическое время реализации РВ). По окончании реализации всех РВ по ЗНН Исполнитель переводит ЗНН в статус «Приемка».</t>
  </si>
  <si>
    <t>Исполнитель не имеет права вносить изменения в данные, владельцем которых является ФЗ, если это не предусмотрено в ЧТЗ.</t>
  </si>
  <si>
    <t>4.7. Тестирование, приемка</t>
  </si>
  <si>
    <t>ФЗ, в течение не более 4 рабочих дней от момента передачи настройки по ЗНН на Приемку, выполняет тестирование выполненных настроек АИС на работоспособность, отсутствие ошибок и соответствие ЗНН и ЧТЗ. При наличии ошибок и замечаний Исполнитель устраняет недоработки в течение не более 2 рабочих дней (или в другой, согласованный с Заказчиком, срок) и снова передает настройку на приемку. При отсутствии ошибок и замечаний, ФЗ фиксирует успешное окончание тестирования в АС «РИТМ» путем установления состояния ЗНН в статус «Принята».</t>
  </si>
  <si>
    <t>Если в течение 5 рабочих дней с даты статуса ЗНН «Приемка» от ФЗ не поступила информация о приёмке и(или) замечания к выполненным по ЗНН работам, Исполнитель направляет в адрес ФЗ и ДЦТИТ письмо по электронной почте с просьбой осуществить приёмку работ по соответствующей ЗНН.</t>
  </si>
  <si>
    <t>Если в течение 2-х рабочих дней с даты направления Исполнителем письма по электронной почте с просьбой осуществить приёмку работ по соответствующей ЗНН от ФЗ не поступила информация о приёмке и (или) замечания к выполненным по ЗНН работам, ДЦТИТ направляет в адрес ФЗ служебную записку с требованием осуществить приёмку работ по соответствующей ЗНН.</t>
  </si>
  <si>
    <t>Если в течение 15 рабочих дней с даты статуса ЗНН «Приемка» от ФЗ не поступила информация о приёмке и(или) замечания к выполненным по ЗНН работам, Исполнитель направляет в адрес ДЦТИТ письмо по электронной почте с требованием присвоить ЗНН статус «Настройка завершена без переноса в рабочую базу» с последующим актированием работ по ЗНН в текущем периоде.</t>
  </si>
  <si>
    <t>Если в течение 20 дней от момента передачи настройки по ЗНН на приемку не поступили замечания ФЗ, ДЦТИТ направляет в адрес ФЗ служебную записку посредством СЭДО с требованием:</t>
  </si>
  <si>
    <t>– пояснить, по каким причинам ФЗ не произвел приемку по ЗНН;</t>
  </si>
  <si>
    <t xml:space="preserve">– сообщить решение по применению настройки по ЗНН в Рабочей базе АИС.  </t>
  </si>
  <si>
    <t>Если в течение 5 рабочих дней с даты получения ФЗ служебной записки не будет ответной служебной записки о переносе настройки по ЗНН в Рабочую базу АИС, то данный факт будет доведен руководству Общества для принятия мер и недопущения расходования средств на заказанные, но не востребованные услуги Исполнителя.   До решения руководства Общества по данному факту все новые ЗНН данного ФЗ не будут приниматься для рассмотрения и исполнения, а текущие ЗНН будут приостановлены (чтобы избежать аналогичных ситуаций по оплате не принимаемых ФЗ настроек АИС).</t>
  </si>
  <si>
    <t>При расширении/изменении требований ЗНН/ЧТЗ производится формирование дополнительных РВ и повторение жизненного цикла РВ (согласование, утверждение, реализация, приёмка, эксплуатация).</t>
  </si>
  <si>
    <t>ДЦТИТ контролирует сроки тестирования и приёмки настройки АИС по ЗНН.</t>
  </si>
  <si>
    <t>4.8. Перенос в РАБОЧУЮ БАЗУ АИС</t>
  </si>
  <si>
    <t>ФЗ, в течение не более 2 рабочих дней с момента приёмки настройки по ЗНН устанавливает статус заявки – «Перенести в рабочую базу». В течение не более 2 рабочих дней с этого момента (или в срок, согласованный с ФЗ), Исполнитель переносит настройки в промышленную АИС и закрывает ЗНН в АС «РИТМ».</t>
  </si>
  <si>
    <t>ДЦТИТ контролирует сроки переноса настройки АИС по ЗНН в промышленную АИС.</t>
  </si>
  <si>
    <t>5.  Взаимодействие при Нетиповой настройке АИС</t>
  </si>
  <si>
    <t>Нетиповую настройку АИС инициирует руководитель ДЦТИТ. Возможна инициация нетиповой настройки АИС со стороны Исполнителя, но при обязательном согласовании с руководителем ДЦТИТ. В АС «РИТМ» ДЦТИТ создает заявку на нетиповую настройку АИС.</t>
  </si>
  <si>
    <t>Для выполнения нетиповой настройки АИС, Исполнителю и Заказчику необходимо подписать Соглашение на нетиповую настройку АИС (форма Соглашения приведена в Приложении 3). Исполнитель должен разработать и приложить к Соглашению следующие документы:</t>
  </si>
  <si>
    <t>- ТЗ на реализацию нетиповой настройки,</t>
  </si>
  <si>
    <t>- расчет и обоснование трудозатрат (в часах),</t>
  </si>
  <si>
    <t>- график реализации ТЗ.</t>
  </si>
  <si>
    <t>Часы реализации нетиповой настройки не могут превышать остаток часов на настройку АИС по Договору. Схема взаимодействия между структурными подразделениями Функционального заказчика, ДЦТИТ и Исполнителем при реализации нетиповой настройки АИС приведена в Приложении 4.</t>
  </si>
  <si>
    <t>6.  Взаимодействие при поддержке АИС</t>
  </si>
  <si>
    <t>Пользователи АИС могут подавать Заявки типа: консультация; исправление ошибки, возникшей при работе с функциональностью АИС; замечание к функциональности АИС (если работа не соответствует ранее выполненным настройкам в рамках ЗНН).</t>
  </si>
  <si>
    <t>Поддержка включает в себя обработку Заявок Пользователей, оказание консультаций Пользователям по возможностям, использованию функций и режимам функционирования АИС, консультирование пользователей по составлению ЧТЗ на настройку АИС, документирование изменений в функциональности и архитектуре АИС, тестирование выполненных изменений в АИС в соответствии с Заявками Пользователей. Также к поддержке относится обновление, обеспечение оптимальной работоспособности и администрирование АИС.</t>
  </si>
  <si>
    <t>Исполнитель должен выполнять заявку на поддержку в срок не более 2 рабочих дней (или по согласованию с ФЗ). ФЗ должен подтвердить выполнение заявки в срок не более 2 рабочих дней (или по согласованию с Исполнителем). Схема взаимодействия между структурными подразделениями Функционального заказчика, ДЦТИТ и Исполнителем при поддержке АИС приведена в Приложении 5.</t>
  </si>
  <si>
    <r>
      <t>4.</t>
    </r>
    <r>
      <rPr>
        <b/>
        <sz val="7"/>
        <color theme="1"/>
        <rFont val="Times New Roman"/>
        <family val="1"/>
        <charset val="204"/>
      </rPr>
      <t>    </t>
    </r>
    <r>
      <rPr>
        <b/>
        <sz val="12"/>
        <color theme="1"/>
        <rFont val="Times New Roman"/>
        <family val="1"/>
        <charset val="204"/>
      </rPr>
      <t>Взаимодействие при Настройке АИС</t>
    </r>
  </si>
  <si>
    <r>
      <rPr>
        <b/>
        <sz val="7"/>
        <color theme="1"/>
        <rFont val="Times New Roman"/>
        <family val="1"/>
        <charset val="204"/>
      </rPr>
      <t xml:space="preserve">  </t>
    </r>
    <r>
      <rPr>
        <b/>
        <sz val="12"/>
        <color theme="1"/>
        <rFont val="Times New Roman"/>
        <family val="1"/>
        <charset val="204"/>
      </rPr>
      <t>3. Термины, определения, обозначения и сокращения</t>
    </r>
  </si>
  <si>
    <t>Исполнитель направляет Заказчику отчет по сопровождению АИС за отчетный период в срок, указанный в Договоре.</t>
  </si>
  <si>
    <t>При отсутствии замечаний (или после доработки) отчет подписывается Исполнителем, ФЗ (в части качества и соответствия работ) и ДЦТИТ (в части соответствия договорным условиям) в срок, указанный в Договоре.</t>
  </si>
  <si>
    <t>Если ФЗ не подписывает отчет и не направляет к нему замечания (при наличии оказанных Исполнителем услуг данному ФЗ), то отчет подписывает ДЦТИТ (при отсутствии замечаний в части ответственности ДЦТИТ). При наличии такого факта ДЦТИТ (в срок не более 2 рабочих дней) направляет служебную записку руководителю функционального направления. При повторении данной ситуации ДЦТИТ направляет служебную записку   руководству Общества для принятия соответствующих мер. До решения руководства Общества по данному факту все новые Заявки данного функционального направления не принимаются для рассмотрения и исполнения, а работа по текущим Заявкам будет приостановлена. Схема взаимодействия между структурными подразделениями Функционального заказчика, ДЦТИТ и Исполнителем при формировании отчета по сопровождению АИС за отчетный период приведена в Приложении 6.</t>
  </si>
  <si>
    <t>9. Взаимодействие при формировании отчета об оказании услуг</t>
  </si>
  <si>
    <t xml:space="preserve">ЗАКАЗЧИК                                                                                                                                              ИСПОЛНИТЕЛЬ
Директор по цифровизации – 
начальник ДЦТИТ                                                                                                                                  
______________ / ____________ /                                                                                                 ________________ /_________/
</t>
  </si>
  <si>
    <r>
      <t xml:space="preserve">Приложение 3 </t>
    </r>
    <r>
      <rPr>
        <b/>
        <sz val="11"/>
        <color theme="1"/>
        <rFont val="Calibri"/>
        <family val="2"/>
        <charset val="204"/>
        <scheme val="minor"/>
      </rPr>
      <t>Форма соглашения на нетиповую настройку</t>
    </r>
    <r>
      <rPr>
        <sz val="11"/>
        <color theme="1"/>
        <rFont val="Calibri"/>
        <family val="2"/>
        <charset val="204"/>
        <scheme val="minor"/>
      </rPr>
      <t xml:space="preserve">
Соглашение на нетиповую настройку АИС ________ №__________
г. Краснодар «____» _____ 202_ г.
________________________, именуемое в дальнейшем Исполнитель, и Акционерное общество «Россети Кубань» (АО «Россети Кубань»), именуемое в дальнейшем Заказчик, заключили настоящее соглашение на нетиповую настройку АИС ________(далее - Соглашение) к Договору № _________________ от ___.____.202_ г. о нижеследующем:
1. ПРЕДМЕТ СОГЛАШЕНИЯ
1.1  Заказчик поручает, а Исполнитель принимает на себя обязательство произвести по настоящему Соглашению работы, направленные на реализацию нетиповой настройки АИС______.
1.2. Перечень, объем и этапность выполняемых работ указаны в частном техническом задании (Приложение №___ к настоящему Соглашению).
1.3. Общая стоимость работ по данному Соглашению составляет _________ (_____) руб.
2. СРОКИ ВЫПОЛНЕНИЯ РАБОТ
2.1. Работы по данному Соглашению проводятся с ___. _____.202_ г. по ___.____.202_ г.
3. ПРИЕМКА РАБОТ
3.1.  Приемка Заказчиком выполненных работ по настоящему Соглашению производится поэтапно в течение пяти рабочих дней с момента извещения его Исполнителем о выполнении соответствующего этапа.
3.2. Порядок приема выполненных работ описан в частном техническом задании.
Приложение №___ к Соглашению - «Частное техническое задание».
</t>
    </r>
  </si>
  <si>
    <r>
      <t xml:space="preserve">Приложение 4 </t>
    </r>
    <r>
      <rPr>
        <b/>
        <sz val="11"/>
        <color theme="1"/>
        <rFont val="Calibri"/>
        <family val="2"/>
        <charset val="204"/>
        <scheme val="minor"/>
      </rPr>
      <t>Схема взаимодействия при Нетиповой настройке АИС</t>
    </r>
  </si>
  <si>
    <r>
      <t xml:space="preserve">Приложение 5 </t>
    </r>
    <r>
      <rPr>
        <b/>
        <sz val="11"/>
        <color theme="1"/>
        <rFont val="Calibri"/>
        <family val="2"/>
        <charset val="204"/>
        <scheme val="minor"/>
      </rPr>
      <t>Схема взаимодействия при поддержке АИС</t>
    </r>
    <r>
      <rPr>
        <sz val="11"/>
        <color theme="1"/>
        <rFont val="Calibri"/>
        <family val="2"/>
        <charset val="204"/>
        <scheme val="minor"/>
      </rPr>
      <t xml:space="preserve">
</t>
    </r>
  </si>
  <si>
    <r>
      <t xml:space="preserve">Приложение 6 </t>
    </r>
    <r>
      <rPr>
        <b/>
        <sz val="11"/>
        <color theme="1"/>
        <rFont val="Calibri"/>
        <family val="2"/>
        <charset val="204"/>
        <scheme val="minor"/>
      </rPr>
      <t>Схема взаимодействия при формировании отчета об оказании услуг поддержки АИС</t>
    </r>
    <r>
      <rPr>
        <sz val="11"/>
        <color theme="1"/>
        <rFont val="Calibri"/>
        <family val="2"/>
        <charset val="204"/>
        <scheme val="minor"/>
      </rPr>
      <t xml:space="preserve">
</t>
    </r>
  </si>
  <si>
    <t>Приложение 1</t>
  </si>
  <si>
    <t>Методика расчета трудозатрат на настройку АИС</t>
  </si>
  <si>
    <t>1. Общие сведения о методике расчета трудозатрат на настройку АИС</t>
  </si>
  <si>
    <t>Методика весов является альтернативой субъективной экспертной оценки трудозатрат на настройку АИС. Универсальность Методики весов позволяет с достаточной степенью точности рассчитывать трудозатраты специалистов (достаточной квалификации), использующих в работе различные технологии и(или) языки программирования. Методика весов используется с 2012 года на проектах настройки АИС, созданных на технологических платформах и(или) языках программирования 1С, SAP, Documino, xMedia, Java(Jmix, Struts), Oracle pl/sql. Технические задания к договорам на оказание услуг по настройке и сопровождению АИС, включающие Методику весов, за период 2012 – 2025 гг. были согласованы без замечаний вышестоящей организацией Заказчика ПАО «Россети».</t>
  </si>
  <si>
    <t>За конкурсные работы на основе Методики весов АО «Россети Кубань» награждено в 2018 и 2020 гг. дипломами лауреата Международного конкурса научных, научно-технических и инновационных разработок, направленных на развитие топливно-энергетической и добывающей отрасли за вклад в инновационное развитие топливно-энергетического комплекса.</t>
  </si>
  <si>
    <t xml:space="preserve"> Используемые в Методике весов нормативные значения трудоёмкостей базовых видов объектов и видов настройки АИС определены на основании анализа и аппроксимации результатов экспертных оценок и фактических трудозатрат программистов на проектах создания, поддержки и настройки АИС. Объективные различия при использовании разных технологий и(или) языков программирования нивелируются в итоговом расчете трудозатрат. Это достигается использованием в расчете базовых объектов АИС, практически одинаковых во всех АИС (в том числе и по трудозатратам на их настройку). Специфика технологий и(или) языков программирования учитывается в расчете трудозатрат по конкретной Задаче настройки АИС в виде различного количества базовых объектов и видов настройки АИС.</t>
  </si>
  <si>
    <t>2. Оказание услуг по настройке АИС</t>
  </si>
  <si>
    <t>При необходимости в настройке АИС ФЗ формирует ЧТЗ и согласовывает его в Исполнительном аппарате Общества с руководителем или куратором по своему функциональному направлению (если настройка затронет функциональность других ФЗ, то также необходимо их согласование), а также с Исполнителем. Согласованное ЧТЗ ФЗ направляет в ДЦТИТ служебной запиской (посредством СЭДО) о создании Заявки на выполнение настройки АИС.</t>
  </si>
  <si>
    <t xml:space="preserve"> Заказчик создает ЗНН в АС «РИТМ» (при недоступности – направляет по электронной почте Исполнителю, с последующим вводом в АС «РИТМ») с присоединением согласованного ЧТЗ. При необходимости Исполнитель дополнительно уточняет с Заказчиком требования ЧТЗ, предлагает типовые или альтернативные решения. По результатам уточнений к ЗНН присоединяется уточненное согласованное ЧТЗ.</t>
  </si>
  <si>
    <t>Исполнитель разрабатывает необходимое количество РВ по ЧТЗ к ЗНН (с расчетом трудозатрат по Методике весов) и согласовывает их с ФЗ и ДЦТИТ. После утверждения Заказчиком РВ по ЗНН Исполнитель приступает к реализации (подготовке и выполнению настройки АИС).</t>
  </si>
  <si>
    <t>3. Условия предоставления услуг по настройке АИС</t>
  </si>
  <si>
    <t>Подготовленные Исполнителем РВ согласовываются ФЗ и ДЦТИТ в АС «РИТМ» в срок по Регламенту (или в другой, согласованный с Исполнителем, ФЗ и ДЦТИТ срок). Согласованные РВ распечатываются, бумажные версии РВ подписываются Исполнителем, ФЗ и ДЦТИТ. После подписания РВ считается утвержденным и в АС «РИТМ» для РВ устанавливается статус «Утвержден». После утверждения всех РВ по ЗНН:</t>
  </si>
  <si>
    <t>- ЗНН устанавливается статус «Приступить к реализации»,</t>
  </si>
  <si>
    <t>- Исполнитель приступает к реализации ЗНН (выполнению всех РВ по ЗНН).</t>
  </si>
  <si>
    <t>После выполнения Исполнителем ЗНН (при положительном результате тестирования настройки специалистами Исполнителя) обязательно проведение тестирования настройки АИС сотрудниками ФЗ. Тестирование настроенной функциональности производится сотрудниками ФЗ в срок по Регламенту (или в другой, согласованный с Исполнителем, ФЗ и ДЦТИТ срок). Исполнитель обязан устранить ошибки по результатам тестирования настройки АИС Заказчиком. Дополнительное время, потраченное Исполнителем на устранение ошибок настройки АИС, Заказчиком не оплачивается.</t>
  </si>
  <si>
    <t>Сотрудник ФЗ (от которого поступило ЧТЗ по ЗНН) при тестировании оценивает качество выполнения работы (работы выполнены полностью; имеются замечания; необходимы корректировки, которые не указаны в ЧТЗ к ЗНН). Если необходимо выполнить настройки, которые изначально не были указаны в ЧТЗ к ЗНН, то они описываются ФЗ в приложении к изначальному ЧТЗ или в дополнительном ЧТЗ (с участием и согласованием Исполнителя). Исполнитель производит расчеты времени реализации новых требований и согласует с Заказчиком новые РВ и сроки реализации.</t>
  </si>
  <si>
    <t>При отсутствии замечаний к настройке, Заказчик поручает Исполнителю выполнить перенос настройки в продуктивную среду АИС.</t>
  </si>
  <si>
    <r>
      <t xml:space="preserve">Исполнитель может завершить настройку АИС раньше рассчитанных по ЗНН часов (часы по одному РВ или сумме нескольких РВ по ЗНН). Время досрочного завершения РВ не должно быть меньше </t>
    </r>
    <r>
      <rPr>
        <sz val="11"/>
        <color theme="1"/>
        <rFont val="Times New Roman"/>
        <family val="1"/>
        <charset val="204"/>
      </rPr>
      <t>70</t>
    </r>
    <r>
      <rPr>
        <sz val="12"/>
        <color theme="1"/>
        <rFont val="Times New Roman"/>
        <family val="1"/>
        <charset val="204"/>
      </rPr>
      <t>% от рассчитанного времени по РВ.</t>
    </r>
  </si>
  <si>
    <t>Если по истечении предельного срока тестирования с момента передачи Исполнителем настройки по ЗНН на тестирование и приемку, от ФЗ не поступит замечаний (или ФЗ не проведет тестирование), то услуги Исполнителя по данной ЗНН считаются выполненными. При этом выполненные настройки по ЗНН не переносятся в продуктивную среду АИС.</t>
  </si>
  <si>
    <t>Исполнитель предоставляет Заказчику инструкции по применению выполненных настроек АИС по ЗНН, а также снабжает объекты интерфейса всплывающими подсказками и контекстно-зависимыми инструкциями.</t>
  </si>
  <si>
    <t>При превышении времени взаимодействия по Регламенту (подготовки/согласования/утверждения РВ; тестирования/приёмки, настроенной в соответствии с РВ; подготовки и подписания отчетной документации; другое по Регламенту), то при отсутствии форс-мажорных обстоятельств Исполнитель и Заказчик официально уведомляют друг друга о таких фактах для принятия соответствующих мер по исправлению ситуации.</t>
  </si>
  <si>
    <t>4. Основные положения Методики весов</t>
  </si>
  <si>
    <t xml:space="preserve"> Исполнитель должен выделить в ЧТЗ к ЗНН логически неделимые задачи (для понимания ФЗ; для достижения видимых промежуточных результатов; планирования работ по настройке) и подготовить РВ на каждую задачу. В РВ должны быть указаны трудозатраты одного специалиста Исполнителя (или нескольких, но выполняемых последовательно). В каждом РВ должно использоваться не более 12 экземпляров любого вида базовых объектов по любому виду настройки (большее количество не учитывается при расчете трудозатрат). Превышение свидетельствует о необходимости декомпозиции ЧТЗ (разбития ЧТЗ на логически неделимые задачи). Базовые виды объектов и виды настройки АИС приведены в Приложении 1.</t>
  </si>
  <si>
    <t>Все РВ ведутся Исполнителем в АС «РИТМ». Там же ведется обсуждение, уточнение и согласование РВ с ФЗ и ДЦТИТ. Для ускорения согласования РВ со стороны ФЗ, все услуги в РВ должны быть описаны максимально понятных терминах для ФЗ в соответствии с ЧТЗ. Для ускорения согласования РВ со стороны ДЦТИТ, услуги в РВ должны быть прокомментированы с учетом специфики применяемой технологии и(или) языка программирования, так как РВ являются частью документации по АИС и позволяют минимизировать проблемы при смене Исполнителей по сопровождению АИС. ДЦТИТ хранит подписанные ЧТЗ, РВ и отчеты об оказании услуг Исполнителем в течение всего срока эксплуатации АИС.</t>
  </si>
  <si>
    <r>
      <t xml:space="preserve">Расчетным (плановым) временем настройки АИС в РВ является сумма произведений количества базовых объектов (по каждому виду настройки) на норму времени (трудоёмкость) настройки.  Нормы времени (трудоёмкости) настройки и манипуляций с данными АИС приведены в Приложении 2. Итоговое время настройки в РВ равно сумме времени настройки и времени подготовки настройки АИС (составляет 20% от времени настройки). Максимальное (расчетное/плановое) время реализации работ по РВ равно сумме итогового времени настройки и времени манипуляций с данными. Максимальное время по РВ округляется до получаса (0,5 часа). </t>
    </r>
    <r>
      <rPr>
        <sz val="12"/>
        <color rgb="FF000000"/>
        <rFont val="Times New Roman"/>
        <family val="1"/>
        <charset val="204"/>
      </rPr>
      <t>Примеры описания в РВ настроек АИС приведены в Приложении 3.</t>
    </r>
  </si>
  <si>
    <t>Для однозначного определения нарушения или отсутствия нарушения времени реализации настройки по РВ в АС «РИТМ» фиксируется дата и время начала/приостановки/завершения реализации. Приостановка реализации настройки по РВ происходит только при передаче настроенной функциональности на тестирование специалистам Заказчика или по согласованию сторон.</t>
  </si>
  <si>
    <t>Приложения к Методике весов:</t>
  </si>
  <si>
    <t>Приложение 1 к Методике</t>
  </si>
  <si>
    <t>Базовые виды объектов и виды настройки АИС</t>
  </si>
  <si>
    <t>Базовые виды объектов АИС</t>
  </si>
  <si>
    <t xml:space="preserve">Определение базовых видов объектов АИС </t>
  </si>
  <si>
    <t>Настройка «косметических" изменений (переименование, изменение) в существующем базовом объекте (без изменения функциональности).</t>
  </si>
  <si>
    <t>Настройка значительных изменений в существующем базовом объекте (с изменением функциональности).</t>
  </si>
  <si>
    <t>Настройка нового базового объекта (с созданием новой функциональности).</t>
  </si>
  <si>
    <t>Запрос к базе данных АИС для отбора, изменения данных из одной или нескольких таблиц БД по логически неделимому условию.</t>
  </si>
  <si>
    <t xml:space="preserve">Изменение в существующем запросе, которое не влечёт за собой изменение результата запроса. В существующем запросе изменение набора/порядка полей без добавления новых таблиц и/или создания/ изменения связей таблиц. </t>
  </si>
  <si>
    <t>Изменение в существующем запросе, которое влечёт за собой изменение результата запроса. В существующем запросе изменение набора таблиц, их связей, группировки, индексов, условий выборки.</t>
  </si>
  <si>
    <t>Создание запроса, которое влечёт за собой получение нового результата.</t>
  </si>
  <si>
    <t>Процедура/функция/метод для автоматического выполнения логически неделимого действия в АИС.</t>
  </si>
  <si>
    <t>Изменение в существующей процедуре, которое не влечёт за собой изменение результата.</t>
  </si>
  <si>
    <t>Изменение параметров вызовов, их типов, очередности параметров, проверка значений параметров.</t>
  </si>
  <si>
    <t>Изменение в существующей процедуре, которое влечёт за собой изменение результата.</t>
  </si>
  <si>
    <t xml:space="preserve"> Изменение алгоритма, состава параметров, типа возвращаемого результата.</t>
  </si>
  <si>
    <t>Создание процедуры, которое влечёт за собой получение нового результата.</t>
  </si>
  <si>
    <t>Процедура/функция, для автоматического выполнения действий в АИС при наступлении какого-либо события.</t>
  </si>
  <si>
    <t>Изменение в существующей обработке события, которое не влечёт за собой изменение результата.</t>
  </si>
  <si>
    <t>Изменение в существующей обработки события, которое влечёт за собой изменение результата.</t>
  </si>
  <si>
    <t>Изменение алгоритма, состава параметров, типа возвращаемого результата.</t>
  </si>
  <si>
    <t>Создание обработки события, которое влечёт за собой получение нового результата.</t>
  </si>
  <si>
    <t>Экранная форма (справочника, документа, отчета) предназначена для ввода, отображения, редактирования информации.</t>
  </si>
  <si>
    <t>Изменение элементов: стиля, формата, названия, положения элементов на форме, переименование элементов или формы.</t>
  </si>
  <si>
    <t>Добавление на существующую форму новых элементов интерфейса, колонок, полей ввода, выпадающих списков, таблиц, кнопок.</t>
  </si>
  <si>
    <t>Создание формы.</t>
  </si>
  <si>
    <t>Структура данных (справочник, регистр, таблица, документ, перечисление, коллекция, очередь и тому подобное).</t>
  </si>
  <si>
    <t>Переименование или удаление полей, объектов метаданных.</t>
  </si>
  <si>
    <t>Изменение структуры набора данных: добавление полей, изменение типов значений полей, добавление индексов.</t>
  </si>
  <si>
    <t>Создание набора данных.</t>
  </si>
  <si>
    <t>Макет отчета - печатная форма документа/справочника.</t>
  </si>
  <si>
    <t>Перемещение элементов макета, изменение названий макета и/или полей. Изменение в макете стилей, элементов вывода данных, колонок таблиц, их порядка.</t>
  </si>
  <si>
    <t>Изменение наборов элементов макета или добавление в макет новых стилей, элементов вывода данных, колонок таблиц.</t>
  </si>
  <si>
    <t xml:space="preserve">Создание макета. </t>
  </si>
  <si>
    <t>Текстовый документ (или раздел), описывающий функциональность АИС.</t>
  </si>
  <si>
    <t>Корректировка документации к существующей функциональности АИС.</t>
  </si>
  <si>
    <t>Изменение документации в случае изменения функциональности АИС.</t>
  </si>
  <si>
    <t>Создание текстового документа (или раздела) АИС.</t>
  </si>
  <si>
    <r>
      <t xml:space="preserve">Манипуляция с данными: </t>
    </r>
    <r>
      <rPr>
        <sz val="12"/>
        <color theme="1"/>
        <rFont val="Times New Roman"/>
        <family val="1"/>
        <charset val="204"/>
      </rPr>
      <t>запуск процедуры/функции обработки данных в АИС с проверкой корректности результата.</t>
    </r>
  </si>
  <si>
    <t>Запуск обработки по удалению данных.</t>
  </si>
  <si>
    <t>Запуск обработки по созданию новых данных, возможно ещё с удалением данных.</t>
  </si>
  <si>
    <t>Запуск обработки по изменению данных, возможно ещё с удалением данных и/или созданием данных.</t>
  </si>
  <si>
    <t>Приложение 2 к Методике</t>
  </si>
  <si>
    <t>Нормы времени (трудоёмкости) настройки и манипуляций с данными АИС.</t>
  </si>
  <si>
    <t>Базовый объект настройки АИС</t>
  </si>
  <si>
    <t xml:space="preserve">Вид настройки АИС / время за 1 настройку </t>
  </si>
  <si>
    <t>Корректировка (час)</t>
  </si>
  <si>
    <t>Калибровка (час)</t>
  </si>
  <si>
    <t>Юстировка (час)</t>
  </si>
  <si>
    <t xml:space="preserve">Экранная форма </t>
  </si>
  <si>
    <t xml:space="preserve">Набор данных </t>
  </si>
  <si>
    <t>Автоматическая обработка данных АИС</t>
  </si>
  <si>
    <t xml:space="preserve">Вид манипуляции с данными / время за 1 манипуляцию </t>
  </si>
  <si>
    <t>Приложение 3 к Методике</t>
  </si>
  <si>
    <t>Примеры описания настроек АИС в РВ</t>
  </si>
  <si>
    <r>
      <t>ОКО-023_Перенос_строк                                                             Изменение отображения графы "Улицы" в списке "Отключение электроэнергии"</t>
    </r>
    <r>
      <rPr>
        <b/>
        <sz val="12"/>
        <color rgb="FF000000"/>
        <rFont val="Times New Roman"/>
        <family val="1"/>
        <charset val="204"/>
      </rPr>
      <t> </t>
    </r>
  </si>
  <si>
    <t>Объект</t>
  </si>
  <si>
    <t>Объекты (платформа Jmix/Java)</t>
  </si>
  <si>
    <t>Описание настройки (платформа Jmix/Java)</t>
  </si>
  <si>
    <t>При нажатии на ссылку на странице «Отключение электроэнергии» появляется всплывающее окно с наименованием улицы.</t>
  </si>
  <si>
    <t>streetNames</t>
  </si>
  <si>
    <t>maxtextLength</t>
  </si>
  <si>
    <t>energyOffsTable</t>
  </si>
  <si>
    <t xml:space="preserve">energy-off-browse.xml  </t>
  </si>
  <si>
    <t>Создать в колонке streetNames таблицы energyOffsTable формы energy-off-browse.xml новую форму в виде всплывающего окна, которое появляется после нажатия на ссылку. Форма будет содержать наименование улицы.</t>
  </si>
  <si>
    <t>Ограничение ширины колонки «Улицы» на странице «Отключение электроэнергии»</t>
  </si>
  <si>
    <t xml:space="preserve">width </t>
  </si>
  <si>
    <t xml:space="preserve">energy-off-browse.xml   </t>
  </si>
  <si>
    <t>Добавить в колонку streetNames таблицы energyOffsTable формы energy-off-browse.xml атрибут width, ограничивающий ширину колонки</t>
  </si>
  <si>
    <t>ОКО-025_Печать_PDF                                                                                                  Создание базового сервиса конвертации (ConverterService)</t>
  </si>
  <si>
    <t>Подключение возможности конвертации файлов в АИС ОКО</t>
  </si>
  <si>
    <t xml:space="preserve">JODConverter    </t>
  </si>
  <si>
    <t>Подключить, выполнить системную конфигурацию и настроить JOD Converter в системе сборки АИС ОКО</t>
  </si>
  <si>
    <t>Создание шаблона конвертации файлов</t>
  </si>
  <si>
    <t>ConverterService</t>
  </si>
  <si>
    <t>Создать сервис ConverterService с методами, содержащими различную логику конвертации файлов</t>
  </si>
  <si>
    <t>ЧТЗ № 210</t>
  </si>
  <si>
    <t xml:space="preserve">Создание обработки по массовой смене паролей пользователей. </t>
  </si>
  <si>
    <t>Объекты (платформа 1С)</t>
  </si>
  <si>
    <t>Описание настройки (платформа 1С)</t>
  </si>
  <si>
    <t>Заполнение экранной формы "Массовая установка признака смена пароля" записями из справочника "Пользователи" для установки параметра ПотребоватьСменуПароляПриВходе</t>
  </si>
  <si>
    <t xml:space="preserve">Внешние обработки.эпМассоваяУстановкаПризнакаСменаПароля Форма обработки Модуль формы эпМассоваяУстановкаПризнакаСменаПар </t>
  </si>
  <si>
    <t>Создание запроса ЗаполнитьТаблицуПользователей в модуле формы обработки эпМассоваяУстановкаПризнакаСменаПароля</t>
  </si>
  <si>
    <t>Запуск алгоритма проставления  отметки ПотребоватьСменуПароляПриВходе всем пользователям, отмеченным "галочкой" в табличной части.</t>
  </si>
  <si>
    <t>Внешние обработки.эпМассоваяУстановкаПризнакаСменаПароля Форма обработки Модуль формы эпМассоваяУстановкаПризнакаСменаПар УстановитьНаСервере</t>
  </si>
  <si>
    <t>Создание обработки события УстановитьНаСервере: выполнение команды при нажатии на кнопку "Установить" - запуск алгоритма изменения записей в регистре сведений СведенияОПользователях.</t>
  </si>
  <si>
    <t>21_ДУ_Интеграция_ОбнулениеСтатусов          Доработка модуля заявок ДУ в части экспорта в 1С:УПП согласно СЗ №РК/028/8-сз от 05.02.25.</t>
  </si>
  <si>
    <t>Объекты (платформа Oracle/SQL)</t>
  </si>
  <si>
    <t>Описание настройки (платформа Oracle/SQL)</t>
  </si>
  <si>
    <t>Экспорт заявок ДУ (Дополнительных Услуг) из очереди, только для тех заданий формы 949, у которых отсутствует статус экспорта или экспорт требуется согласно статуса.</t>
  </si>
  <si>
    <t>SetCustomerAction</t>
  </si>
  <si>
    <t>Доработка запроса выбора массива заданий на экспорт заявок ДУ из очереди, доработка запроса обновления  заглушки перед экспортом заявок из очереди.</t>
  </si>
  <si>
    <t>Для исключения несоответствия после экспорта заявки ДУ и записи информации об экспорте в задание, проверять, что у задания установлена заглушка.</t>
  </si>
  <si>
    <t>updateResivedRow</t>
  </si>
  <si>
    <t>Доработка запроса на обновление данных об  успешном экспорте заявки ДУ, только по заданиям, у которых была установлена заглушка.</t>
  </si>
  <si>
    <t>Приложение 4 к Методике</t>
  </si>
  <si>
    <t>Примеры расчета стоимости настройки АИС</t>
  </si>
  <si>
    <t>Исходные данные: стоимость часа настройки Ст_ч=1000 руб., ЗНН № 7, время оказания услуг с 8:00 до 18:00, расчётное время настройки функциональности АИС по ЗНН №7 КЧР7=16 часов. Начало -  15.05.2015 10:00.</t>
  </si>
  <si>
    <t>1 вариант - выполнено своевременно. Завершение 16.05.2015 16-00. Результат реализации настройки: S1=1 - попыток сдачи-приемки выполненных работ нет, S2=1 - нарушения времени реализации нет, Снастр=16*1000=16000 руб.;</t>
  </si>
  <si>
    <t>2 вар. - выполнено досрочно. Завершение 16.05.2015 12-00. Результат реализации настройки: если принято с 1 раза, то S=1, Снастр=1000*16=16000 руб.; Если принято после 3-х попыток сдачи-приемки выполненных работ, то S=1-3*0,05=0,85, Снастр=1000*16*0,85=13600 руб."</t>
  </si>
  <si>
    <t>3 вариант - выполнено за большее время. Завершение 17.05.2015 10-00. Результат реализации: есть превышение времени реализации. Фактическое время 20 часов. S2=16/20. Сумма Снастр=16*1000*(16/20) =12800 руб.</t>
  </si>
  <si>
    <r>
      <t xml:space="preserve">
</t>
    </r>
    <r>
      <rPr>
        <b/>
        <sz val="11"/>
        <color theme="1"/>
        <rFont val="Calibri"/>
        <family val="2"/>
        <charset val="204"/>
        <scheme val="minor"/>
      </rPr>
      <t>1. НАЗНАЧЕНИЕ</t>
    </r>
    <r>
      <rPr>
        <sz val="11"/>
        <color theme="1"/>
        <rFont val="Calibri"/>
        <family val="2"/>
        <charset val="204"/>
        <scheme val="minor"/>
      </rPr>
      <t xml:space="preserve">
1.1. Регламент по организации   сопровождения автоматизированных информационных систем АО «Россети Кубань является нормативным документом. 
Сопровождение автоматизированных информационных систем состоит из услуг настройки и поддержки АИС.
1.2. Задача данного Регламента – описание порядка взаимодействия между структурными подразделениями Функционального заказчика, ДЦТИТ и Исполнителем. 
Регламент описывает действия каждого из участников процесса, выполняемых ими в рамках функциональных направлений, порядок и параметры взаимодействия.
</t>
    </r>
    <r>
      <rPr>
        <b/>
        <sz val="11"/>
        <color theme="1"/>
        <rFont val="Calibri"/>
        <family val="2"/>
        <charset val="204"/>
        <scheme val="minor"/>
      </rPr>
      <t>2. НОРМАТИВНЫЕ ССЫЛКИ</t>
    </r>
    <r>
      <rPr>
        <sz val="11"/>
        <color theme="1"/>
        <rFont val="Calibri"/>
        <family val="2"/>
        <charset val="204"/>
        <scheme val="minor"/>
      </rPr>
      <t xml:space="preserve">
- Р 157-2022 «Регламент по соблюдению правил информационной безопасности ПАО «Россети Кубань» в действующей редакции.
- Приказ о вводе в промышленную эксплуатацию АС «РИТМ» от 28.03.2024 №212–од. 
</t>
    </r>
  </si>
  <si>
    <t xml:space="preserve">7. СОГЛАШЕНИЕ ОБ УРОВНЕ ОБСЛУЖИВАНИЯ </t>
  </si>
  <si>
    <t xml:space="preserve">СУО включает в себя следующие положения:
 1. Не должно быть нарушения доступности АИС по вине Исполнителя; 
 2. Не должно быть нарушения работоспособности какого-либо функционального режима  АИС по вине Исполнителя;
 3. Замечания к функциональности АИС должны устраняться в согласованные сроки;
 4. Действия Исполнителя не должны приводить к потере, недоступности, искажению или  несанкционированному удалению данных в АИС;
 5. Не должно быть отказа Исполнителя от восстановления работоспособности АИС (или  неисполнения восстановления работоспособности АИС в срок по договору или  согласованию с Заказчиком);
 6. Не должно быть отказа Исполнителя от Задач и услуг в части поддержки и настройки  АИС (или неисполнения в срок по договору или согласованию с Заказчиком);
 7. Действия Исполнителя не должны приводить к некорректному отображению статусов  ЗНН в АС «РИТМ»;
 8.  Отчет об оказанных услугах своевременно представляется Исполнителем в срок,  указанный в Договоре.
  Фактическая стоимость услуг Исполнителя за отчетный период будет снижена на 10% (Сф *0,9) если:
– будет нарушена доступность АИС по вине Исполнителя на время, превышающее 1 час;
– будет нарушена работоспособность какого-либо функционального режима АИС по вине Исполнителя на время, превышающее 2 часа;
– не будет устранено замечание к функциональности АИС в согласованные ФЗ или ДЦТИТ сроки;
– действия Исполнителя приведут к потере, недоступности или искажению данных в АИС; 
– в отчетном месяце произойдет отказ Исполнителя от предоставления конкретной услуги по настройке или поддержке АИС;
– действия Исполнителя приведут к некорректному отображению статусов ЗНН в АС «РИТМ».
Если перечисленные случаи повторятся в отчетном месяце от 2 до 5 раз, то фактическая стоимость услуг Исполнителя за отчетный период будет снижена на 50% (Сф *0,5), а если 5 и более раз, то фактическая стоимость услуг Исполнителя за отчетный период будет равна 0 (Сф *0). 
При недоступности функциональности АИС или нарушении работоспособности отдельных программных модулей в АИС по вине Исполнителя более 5 рабочих дней, фактическая стоимость услуг Исполнителя за отчетный период будет равна 0 (Сф *0).
При отказе Исполнителя от восстановления работоспособности АИС, при условии, что АИС стала неработоспособной по вине Исполнителя, фактическая стоимость услуг Исполнителя за отчетный период будет равна 0 (Сф *0).
При несвоевременном и/или некачественном предоставлении отчета об оказанных услугах Исполнителем, фактическая стоимость услуг Исполнителя за отчетный период будет снижена на 10%. В таких случаях актирование услуг Исполнителя производится на основании отчёта, сформированного в АС РИТМ Заказчиком.
Повторное нарушение СУО со стороны Исполнителя служит основанием для расторжения Заказчиком договора в одностороннем порядке.
</t>
  </si>
  <si>
    <t>8. РАСЧЕТ СТОИМОСТИ СОПРОВОЖДЕНИЯ АИС ЗА ОТЧЕТНЫЙ ПЕРИОД</t>
  </si>
  <si>
    <t xml:space="preserve">Примеры расчета стоимости настройки АИС приведены в Приложении 4.
Фактическая стоимость услуг Исполнителя по Договору (Сф) за отчётный месяц вычисляется по формуле:
Сф = Спод+Снастр_мес+Ссогл, 
где :
Сф - сумма вычисленных стоимостей всех реализованных и подтвержденных в отчетном месяце услуг,
Спод – стоимость услуг по поддержке АИС за отчетный период указывается в Договоре и является постоянной величиной на весь срок действия Договора,
Снастр_мес - стоимость услуг по настройке АИС за отчетный период. Определяется, как сумма работ по всем ЗНН (Cзнн) за отчётный период,
Ссогл - стоимость услуг по реализованной нетиповой настройке АИС (или её части) за отчетный период. 
Окончательный расчет суммы производится на основании СУО. </t>
  </si>
  <si>
    <t>Стоимость реализации настройки по ЗНН вычисляется по формуле 
Снастр= КЧР*Ст_ч * S1*S2, где:
Снастр - фактическая стоимость настройки по ЗНН,
КЧР – Количество Часов Расчетное (суммарное значение часов по всем РВ в ЗНН),
Ст_ч - стоимость часа настройки по Договору,
S2 – понижающий коэффициент, зависит от задержки исполнения ЗНН и вычисляется по формуле S2 = КЧР/КЧФ, где КЧФ – Количество Часов Фактическое (суммарное значение часов фактического исполнения по всем РВ в ЗНН). Если КЧФ &lt;= КЧР, то S2 =1.
S1 – понижающий коэффициент, зависит от количества неудачных попыток сдачи-приемки выполненных работ по ЗНН.
S1 = 1-К*0,05, где К- количество неудачных попыток сдачи-приемки выполненных работ по ЗНН. Количество попыток сдачи-приемки выполненных работ определяется по количеству статусов «Настройка» при наличии статуса «Приёмка завершена». Если неудачных попыток сдачи-приемки выполненных работ не было, то К=0.</t>
  </si>
  <si>
    <r>
      <t xml:space="preserve">Приложение 2
</t>
    </r>
    <r>
      <rPr>
        <b/>
        <sz val="11"/>
        <color theme="1"/>
        <rFont val="Calibri"/>
        <family val="2"/>
        <charset val="204"/>
        <scheme val="minor"/>
      </rPr>
      <t>Схема взаимодействия между структурными подразделениями Функционального заказчика, ДЦТИТ и Исполнителем при выполнении ЗНН.</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</si>
</sst>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36" x14ac:knownFonts="1">
    <font>
      <sz val="11"/>
      <color theme="1"/>
      <name val="Calibri"/>
      <family val="2"/>
      <charset val="204"/>
      <scheme val="minor"/>
    </font>
    <font>
      <b/>
      <sz val="11"/>
      <color theme="1"/>
      <name val="Calibri"/>
      <family val="2"/>
      <charset val="204"/>
      <scheme val="minor"/>
    </font>
    <font>
      <sz val="12"/>
      <color theme="1"/>
      <name val="Times New Roman"/>
      <family val="1"/>
      <charset val="204"/>
    </font>
    <font>
      <b/>
      <sz val="12"/>
      <color theme="1"/>
      <name val="Times New Roman"/>
      <family val="1"/>
      <charset val="204"/>
    </font>
    <font>
      <i/>
      <sz val="11"/>
      <color theme="1"/>
      <name val="Calibri"/>
      <family val="2"/>
      <charset val="204"/>
      <scheme val="minor"/>
    </font>
    <font>
      <sz val="11"/>
      <name val="Calibri"/>
      <family val="2"/>
      <charset val="204"/>
      <scheme val="minor"/>
    </font>
    <font>
      <u/>
      <sz val="11"/>
      <color theme="10"/>
      <name val="Calibri"/>
      <family val="2"/>
      <charset val="204"/>
      <scheme val="minor"/>
    </font>
    <font>
      <u/>
      <sz val="11"/>
      <color theme="11"/>
      <name val="Calibri"/>
      <family val="2"/>
      <charset val="204"/>
      <scheme val="minor"/>
    </font>
    <font>
      <b/>
      <sz val="11"/>
      <color rgb="FF000000"/>
      <name val="Calibri"/>
      <family val="2"/>
      <charset val="204"/>
      <scheme val="minor"/>
    </font>
    <font>
      <sz val="11"/>
      <color rgb="FF0000FF"/>
      <name val="Calibri"/>
      <family val="2"/>
      <charset val="204"/>
      <scheme val="minor"/>
    </font>
    <font>
      <b/>
      <sz val="11"/>
      <color rgb="FFFF0000"/>
      <name val="Calibri"/>
      <family val="2"/>
      <charset val="204"/>
      <scheme val="minor"/>
    </font>
    <font>
      <b/>
      <sz val="16"/>
      <color rgb="FF002060"/>
      <name val="Calibri"/>
      <family val="2"/>
      <charset val="204"/>
      <scheme val="minor"/>
    </font>
    <font>
      <sz val="12"/>
      <color theme="1"/>
      <name val="Calibri"/>
      <family val="2"/>
      <charset val="204"/>
      <scheme val="minor"/>
    </font>
    <font>
      <b/>
      <sz val="12"/>
      <color theme="1"/>
      <name val="Calibri"/>
      <family val="2"/>
      <charset val="204"/>
      <scheme val="minor"/>
    </font>
    <font>
      <sz val="11"/>
      <color rgb="FF000000"/>
      <name val="Calibri"/>
      <family val="2"/>
      <charset val="204"/>
    </font>
    <font>
      <b/>
      <sz val="14"/>
      <color theme="1"/>
      <name val="Calibri"/>
      <family val="2"/>
      <charset val="204"/>
      <scheme val="minor"/>
    </font>
    <font>
      <b/>
      <sz val="12"/>
      <color theme="0"/>
      <name val="Calibri"/>
      <family val="2"/>
      <charset val="204"/>
      <scheme val="minor"/>
    </font>
    <font>
      <b/>
      <sz val="12"/>
      <name val="Calibri"/>
      <family val="2"/>
      <charset val="204"/>
      <scheme val="minor"/>
    </font>
    <font>
      <i/>
      <sz val="10"/>
      <color rgb="FF000000"/>
      <name val="Calibri"/>
      <family val="2"/>
      <charset val="204"/>
    </font>
    <font>
      <sz val="10"/>
      <color theme="1"/>
      <name val="Calibri"/>
      <family val="2"/>
      <charset val="204"/>
      <scheme val="minor"/>
    </font>
    <font>
      <sz val="11"/>
      <color theme="1"/>
      <name val="Calibri"/>
      <family val="2"/>
      <charset val="204"/>
      <scheme val="minor"/>
    </font>
    <font>
      <sz val="11"/>
      <color theme="1"/>
      <name val="Calibri"/>
      <family val="2"/>
      <scheme val="minor"/>
    </font>
    <font>
      <b/>
      <sz val="11"/>
      <color rgb="FF000000"/>
      <name val="Calibri"/>
      <family val="2"/>
      <charset val="204"/>
    </font>
    <font>
      <b/>
      <sz val="11"/>
      <color theme="0"/>
      <name val="Calibri"/>
      <family val="2"/>
      <charset val="204"/>
      <scheme val="minor"/>
    </font>
    <font>
      <sz val="12"/>
      <color theme="0"/>
      <name val="Times New Roman"/>
      <family val="2"/>
      <charset val="204"/>
    </font>
    <font>
      <sz val="12"/>
      <name val="Times New Roman"/>
      <family val="1"/>
      <charset val="204"/>
    </font>
    <font>
      <i/>
      <sz val="12"/>
      <color theme="1"/>
      <name val="Times New Roman"/>
      <family val="1"/>
      <charset val="204"/>
    </font>
    <font>
      <b/>
      <i/>
      <sz val="11"/>
      <color theme="1"/>
      <name val="Calibri"/>
      <family val="2"/>
      <charset val="204"/>
      <scheme val="minor"/>
    </font>
    <font>
      <sz val="14"/>
      <color theme="1"/>
      <name val="Calibri"/>
      <family val="2"/>
      <charset val="204"/>
      <scheme val="minor"/>
    </font>
    <font>
      <sz val="12"/>
      <color rgb="FF000000"/>
      <name val="Times New Roman"/>
      <family val="1"/>
      <charset val="204"/>
    </font>
    <font>
      <b/>
      <sz val="12"/>
      <color rgb="FF000000"/>
      <name val="Times New Roman"/>
      <family val="1"/>
      <charset val="204"/>
    </font>
    <font>
      <sz val="11.5"/>
      <color rgb="FF000000"/>
      <name val="Times New Roman"/>
      <family val="1"/>
      <charset val="204"/>
    </font>
    <font>
      <sz val="11"/>
      <color theme="1"/>
      <name val="Times New Roman"/>
      <family val="1"/>
      <charset val="204"/>
    </font>
    <font>
      <b/>
      <sz val="7"/>
      <color theme="1"/>
      <name val="Times New Roman"/>
      <family val="1"/>
      <charset val="204"/>
    </font>
    <font>
      <b/>
      <sz val="12"/>
      <color theme="1"/>
      <name val="Times New Roman Полужирный"/>
    </font>
    <font>
      <sz val="12"/>
      <color rgb="FFFF0000"/>
      <name val="Times New Roman"/>
      <family val="1"/>
      <charset val="204"/>
    </font>
  </fonts>
  <fills count="17">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2"/>
        <bgColor indexed="64"/>
      </patternFill>
    </fill>
    <fill>
      <patternFill patternType="solid">
        <fgColor theme="2" tint="-9.9948118533890809E-2"/>
        <bgColor indexed="64"/>
      </patternFill>
    </fill>
    <fill>
      <patternFill patternType="solid">
        <fgColor theme="8" tint="0.59999389629810485"/>
        <bgColor indexed="64"/>
      </patternFill>
    </fill>
    <fill>
      <patternFill patternType="solid">
        <fgColor rgb="FF8AE8B0"/>
        <bgColor indexed="64"/>
      </patternFill>
    </fill>
    <fill>
      <patternFill patternType="solid">
        <fgColor rgb="FFDDD9C3"/>
        <bgColor indexed="64"/>
      </patternFill>
    </fill>
    <fill>
      <patternFill patternType="solid">
        <fgColor rgb="FFDBE5F1"/>
        <bgColor indexed="64"/>
      </patternFill>
    </fill>
    <fill>
      <patternFill patternType="solid">
        <fgColor rgb="FFFDE9D9"/>
        <bgColor indexed="64"/>
      </patternFill>
    </fill>
    <fill>
      <patternFill patternType="solid">
        <fgColor rgb="FFFFFFFF"/>
        <bgColor indexed="64"/>
      </patternFill>
    </fill>
  </fills>
  <borders count="5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right/>
      <top style="medium">
        <color auto="1"/>
      </top>
      <bottom style="thin">
        <color auto="1"/>
      </bottom>
      <diagonal/>
    </border>
    <border>
      <left/>
      <right/>
      <top style="medium">
        <color indexed="64"/>
      </top>
      <bottom style="medium">
        <color indexed="64"/>
      </bottom>
      <diagonal/>
    </border>
    <border>
      <left style="thin">
        <color auto="1"/>
      </left>
      <right style="medium">
        <color indexed="64"/>
      </right>
      <top style="thin">
        <color auto="1"/>
      </top>
      <bottom style="medium">
        <color indexed="64"/>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thin">
        <color auto="1"/>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right style="thin">
        <color auto="1"/>
      </right>
      <top style="thin">
        <color auto="1"/>
      </top>
      <bottom/>
      <diagonal/>
    </border>
    <border>
      <left/>
      <right style="thin">
        <color auto="1"/>
      </right>
      <top style="medium">
        <color indexed="64"/>
      </top>
      <bottom style="medium">
        <color indexed="64"/>
      </bottom>
      <diagonal/>
    </border>
    <border>
      <left style="medium">
        <color indexed="64"/>
      </left>
      <right style="medium">
        <color indexed="64"/>
      </right>
      <top style="medium">
        <color auto="1"/>
      </top>
      <bottom style="thin">
        <color auto="1"/>
      </bottom>
      <diagonal/>
    </border>
    <border>
      <left style="medium">
        <color indexed="64"/>
      </left>
      <right style="medium">
        <color indexed="64"/>
      </right>
      <top style="thin">
        <color auto="1"/>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top style="thin">
        <color auto="1"/>
      </top>
      <bottom style="medium">
        <color auto="1"/>
      </bottom>
      <diagonal/>
    </border>
    <border>
      <left style="thin">
        <color auto="1"/>
      </left>
      <right/>
      <top style="thin">
        <color auto="1"/>
      </top>
      <bottom/>
      <diagonal/>
    </border>
    <border>
      <left style="thin">
        <color auto="1"/>
      </left>
      <right style="medium">
        <color indexed="64"/>
      </right>
      <top/>
      <bottom style="medium">
        <color indexed="64"/>
      </bottom>
      <diagonal/>
    </border>
    <border>
      <left style="medium">
        <color indexed="64"/>
      </left>
      <right style="thin">
        <color auto="1"/>
      </right>
      <top/>
      <bottom style="medium">
        <color indexed="64"/>
      </bottom>
      <diagonal/>
    </border>
    <border>
      <left style="medium">
        <color indexed="64"/>
      </left>
      <right style="medium">
        <color indexed="64"/>
      </right>
      <top/>
      <bottom style="thin">
        <color auto="1"/>
      </bottom>
      <diagonal/>
    </border>
    <border>
      <left style="thin">
        <color auto="1"/>
      </left>
      <right style="medium">
        <color auto="1"/>
      </right>
      <top style="medium">
        <color auto="1"/>
      </top>
      <bottom/>
      <diagonal/>
    </border>
    <border>
      <left/>
      <right style="medium">
        <color indexed="64"/>
      </right>
      <top/>
      <bottom style="thin">
        <color auto="1"/>
      </bottom>
      <diagonal/>
    </border>
    <border>
      <left style="medium">
        <color auto="1"/>
      </left>
      <right style="thin">
        <color auto="1"/>
      </right>
      <top/>
      <bottom/>
      <diagonal/>
    </border>
    <border>
      <left style="thin">
        <color auto="1"/>
      </left>
      <right style="medium">
        <color auto="1"/>
      </right>
      <top/>
      <bottom/>
      <diagonal/>
    </border>
    <border>
      <left style="thin">
        <color auto="1"/>
      </left>
      <right style="thin">
        <color auto="1"/>
      </right>
      <top/>
      <bottom style="medium">
        <color indexed="64"/>
      </bottom>
      <diagonal/>
    </border>
    <border>
      <left style="medium">
        <color indexed="64"/>
      </left>
      <right style="thin">
        <color auto="1"/>
      </right>
      <top style="medium">
        <color indexed="64"/>
      </top>
      <bottom/>
      <diagonal/>
    </border>
    <border>
      <left style="medium">
        <color rgb="FF00000A"/>
      </left>
      <right style="medium">
        <color rgb="FF00000A"/>
      </right>
      <top/>
      <bottom style="medium">
        <color rgb="FF00000A"/>
      </bottom>
      <diagonal/>
    </border>
    <border>
      <left/>
      <right style="medium">
        <color rgb="FF00000A"/>
      </right>
      <top/>
      <bottom style="medium">
        <color rgb="FF00000A"/>
      </bottom>
      <diagonal/>
    </border>
    <border>
      <left/>
      <right style="medium">
        <color rgb="FF000000"/>
      </right>
      <top style="medium">
        <color indexed="64"/>
      </top>
      <bottom style="medium">
        <color indexed="64"/>
      </bottom>
      <diagonal/>
    </border>
  </borders>
  <cellStyleXfs count="151">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20" fillId="0" borderId="0"/>
    <xf numFmtId="0" fontId="21" fillId="0" borderId="0"/>
    <xf numFmtId="44" fontId="20" fillId="0" borderId="0" applyFont="0" applyFill="0" applyBorder="0" applyAlignment="0" applyProtection="0"/>
    <xf numFmtId="9" fontId="20" fillId="0" borderId="0" applyFont="0" applyFill="0" applyBorder="0" applyAlignment="0" applyProtection="0"/>
  </cellStyleXfs>
  <cellXfs count="314">
    <xf numFmtId="0" fontId="0" fillId="0" borderId="0" xfId="0"/>
    <xf numFmtId="0" fontId="0" fillId="0" borderId="0" xfId="0" applyAlignment="1" applyProtection="1">
      <alignment horizontal="center" vertical="center" wrapText="1"/>
      <protection hidden="1"/>
    </xf>
    <xf numFmtId="0" fontId="1" fillId="0" borderId="0" xfId="0" applyFont="1" applyAlignment="1" applyProtection="1">
      <alignment horizontal="left" vertical="center" wrapText="1"/>
      <protection hidden="1"/>
    </xf>
    <xf numFmtId="0" fontId="0" fillId="4" borderId="15" xfId="0" applyFill="1" applyBorder="1" applyAlignment="1" applyProtection="1">
      <alignment horizontal="center" vertical="center" wrapText="1"/>
      <protection hidden="1"/>
    </xf>
    <xf numFmtId="0" fontId="0" fillId="4" borderId="18" xfId="0"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0" fillId="2" borderId="17" xfId="0" applyFill="1" applyBorder="1" applyAlignment="1" applyProtection="1">
      <alignment horizontal="center" vertical="center" wrapText="1"/>
      <protection hidden="1"/>
    </xf>
    <xf numFmtId="0" fontId="9" fillId="0" borderId="0" xfId="0" applyFont="1" applyBorder="1" applyAlignment="1" applyProtection="1">
      <alignment horizontal="center" vertical="center" wrapText="1"/>
      <protection hidden="1"/>
    </xf>
    <xf numFmtId="0" fontId="9" fillId="0" borderId="0" xfId="0" applyFont="1" applyFill="1" applyBorder="1" applyAlignment="1" applyProtection="1">
      <alignment horizontal="center" vertical="center" wrapText="1"/>
      <protection hidden="1"/>
    </xf>
    <xf numFmtId="0" fontId="1" fillId="0" borderId="0" xfId="0" applyFont="1" applyFill="1" applyBorder="1" applyAlignment="1" applyProtection="1">
      <alignment horizontal="center" vertical="center" wrapText="1"/>
      <protection hidden="1"/>
    </xf>
    <xf numFmtId="0" fontId="0" fillId="0" borderId="0" xfId="0" applyProtection="1">
      <protection locked="0" hidden="1"/>
    </xf>
    <xf numFmtId="0" fontId="0" fillId="3" borderId="3" xfId="0" applyFill="1" applyBorder="1" applyAlignment="1" applyProtection="1">
      <alignment horizontal="center" vertical="center" wrapText="1"/>
      <protection locked="0" hidden="1"/>
    </xf>
    <xf numFmtId="0" fontId="0" fillId="0" borderId="32" xfId="0" applyBorder="1" applyAlignment="1" applyProtection="1">
      <alignment horizontal="center" vertical="center" wrapText="1"/>
      <protection hidden="1"/>
    </xf>
    <xf numFmtId="0" fontId="0" fillId="4" borderId="33" xfId="0" applyFont="1" applyFill="1" applyBorder="1" applyAlignment="1" applyProtection="1">
      <alignment vertical="center" wrapText="1"/>
      <protection hidden="1"/>
    </xf>
    <xf numFmtId="0" fontId="0" fillId="0" borderId="0" xfId="0" applyAlignment="1" applyProtection="1">
      <alignment wrapText="1"/>
      <protection hidden="1"/>
    </xf>
    <xf numFmtId="0" fontId="1" fillId="0" borderId="0" xfId="0" applyFont="1" applyAlignment="1" applyProtection="1">
      <alignment horizontal="center" vertical="center" wrapText="1"/>
      <protection hidden="1"/>
    </xf>
    <xf numFmtId="0" fontId="0" fillId="0" borderId="0" xfId="0" applyAlignment="1" applyProtection="1">
      <alignment wrapText="1"/>
      <protection hidden="1"/>
    </xf>
    <xf numFmtId="0" fontId="0" fillId="0" borderId="0" xfId="0" applyAlignment="1" applyProtection="1">
      <alignment horizontal="left" vertical="center" wrapText="1"/>
      <protection hidden="1"/>
    </xf>
    <xf numFmtId="2" fontId="0" fillId="0" borderId="32" xfId="0" applyNumberFormat="1" applyBorder="1" applyAlignment="1" applyProtection="1">
      <alignment horizontal="center" vertical="center" wrapText="1"/>
      <protection hidden="1"/>
    </xf>
    <xf numFmtId="0" fontId="0" fillId="0" borderId="0" xfId="0" applyAlignment="1" applyProtection="1">
      <alignment wrapText="1"/>
      <protection hidden="1"/>
    </xf>
    <xf numFmtId="0" fontId="0" fillId="0" borderId="0" xfId="0" applyAlignment="1" applyProtection="1">
      <alignment horizontal="left" vertical="center" wrapText="1"/>
      <protection hidden="1"/>
    </xf>
    <xf numFmtId="0" fontId="0" fillId="5" borderId="1" xfId="0" applyFill="1" applyBorder="1" applyAlignment="1" applyProtection="1">
      <alignment horizontal="center" vertical="top" wrapText="1"/>
      <protection locked="0" hidden="1"/>
    </xf>
    <xf numFmtId="0" fontId="0" fillId="0" borderId="0" xfId="0" applyBorder="1" applyAlignment="1" applyProtection="1">
      <alignment horizontal="left" wrapText="1"/>
      <protection hidden="1"/>
    </xf>
    <xf numFmtId="0" fontId="0" fillId="2" borderId="0" xfId="0" applyFont="1" applyFill="1" applyBorder="1" applyAlignment="1" applyProtection="1">
      <alignment horizontal="right" wrapText="1"/>
      <protection hidden="1"/>
    </xf>
    <xf numFmtId="1" fontId="9" fillId="2" borderId="0" xfId="0" applyNumberFormat="1" applyFont="1" applyFill="1" applyBorder="1" applyAlignment="1" applyProtection="1">
      <alignment horizontal="center" vertical="center" wrapText="1"/>
      <protection hidden="1"/>
    </xf>
    <xf numFmtId="0" fontId="1" fillId="6" borderId="3" xfId="0" applyFont="1" applyFill="1" applyBorder="1" applyAlignment="1" applyProtection="1">
      <alignment horizontal="center" vertical="center" wrapText="1"/>
      <protection hidden="1"/>
    </xf>
    <xf numFmtId="0" fontId="0" fillId="0" borderId="1" xfId="0" applyBorder="1" applyAlignment="1">
      <alignment wrapText="1"/>
    </xf>
    <xf numFmtId="0" fontId="1" fillId="0" borderId="0" xfId="0" applyFont="1" applyProtection="1">
      <protection locked="0" hidden="1"/>
    </xf>
    <xf numFmtId="0" fontId="1" fillId="0" borderId="21" xfId="0" applyFont="1" applyBorder="1" applyAlignment="1" applyProtection="1">
      <alignment horizontal="center" wrapText="1"/>
      <protection locked="0" hidden="1"/>
    </xf>
    <xf numFmtId="0" fontId="0" fillId="0" borderId="0" xfId="0" applyFill="1" applyBorder="1" applyAlignment="1" applyProtection="1">
      <alignment horizontal="center"/>
      <protection locked="0" hidden="1"/>
    </xf>
    <xf numFmtId="0" fontId="1" fillId="0" borderId="0" xfId="0" applyFont="1" applyAlignment="1" applyProtection="1">
      <protection locked="0" hidden="1"/>
    </xf>
    <xf numFmtId="0" fontId="0" fillId="0" borderId="0" xfId="0" applyBorder="1" applyProtection="1">
      <protection locked="0" hidden="1"/>
    </xf>
    <xf numFmtId="0" fontId="0" fillId="0" borderId="0" xfId="0" applyAlignment="1" applyProtection="1">
      <alignment horizontal="center"/>
      <protection locked="0" hidden="1"/>
    </xf>
    <xf numFmtId="0" fontId="2" fillId="0" borderId="0" xfId="0" applyFont="1" applyAlignment="1" applyProtection="1">
      <alignment vertical="center"/>
      <protection locked="0" hidden="1"/>
    </xf>
    <xf numFmtId="0" fontId="14" fillId="0" borderId="0" xfId="0" applyFont="1" applyAlignment="1" applyProtection="1">
      <alignment vertical="center"/>
      <protection locked="0" hidden="1"/>
    </xf>
    <xf numFmtId="0" fontId="3" fillId="0" borderId="0" xfId="0" applyFont="1" applyAlignment="1" applyProtection="1">
      <alignment vertical="center"/>
      <protection locked="0" hidden="1"/>
    </xf>
    <xf numFmtId="0" fontId="0" fillId="0" borderId="21" xfId="0" applyBorder="1" applyAlignment="1" applyProtection="1">
      <alignment horizontal="right" vertical="top" wrapText="1"/>
      <protection locked="0" hidden="1"/>
    </xf>
    <xf numFmtId="0" fontId="1" fillId="4" borderId="33" xfId="0" applyFont="1" applyFill="1" applyBorder="1" applyAlignment="1" applyProtection="1">
      <alignment vertical="center" wrapText="1"/>
      <protection hidden="1"/>
    </xf>
    <xf numFmtId="0" fontId="1" fillId="4" borderId="15" xfId="0" applyFont="1" applyFill="1" applyBorder="1" applyAlignment="1" applyProtection="1">
      <alignment horizontal="center" vertical="center" wrapText="1"/>
      <protection hidden="1"/>
    </xf>
    <xf numFmtId="0" fontId="1" fillId="4" borderId="41" xfId="0" applyFont="1" applyFill="1" applyBorder="1" applyAlignment="1" applyProtection="1">
      <alignment horizontal="center" vertical="center" wrapText="1"/>
      <protection hidden="1"/>
    </xf>
    <xf numFmtId="0" fontId="13" fillId="6" borderId="3" xfId="0" applyFont="1" applyFill="1" applyBorder="1" applyAlignment="1" applyProtection="1">
      <alignment horizontal="center" vertical="center" wrapText="1"/>
      <protection hidden="1"/>
    </xf>
    <xf numFmtId="0" fontId="4" fillId="6" borderId="22" xfId="0" applyFont="1" applyFill="1" applyBorder="1" applyAlignment="1" applyProtection="1">
      <alignment horizontal="center" vertical="center" wrapText="1"/>
      <protection hidden="1"/>
    </xf>
    <xf numFmtId="0" fontId="4" fillId="6" borderId="23" xfId="0" applyFont="1" applyFill="1" applyBorder="1" applyAlignment="1" applyProtection="1">
      <alignment horizontal="center" vertical="center" wrapText="1"/>
      <protection hidden="1"/>
    </xf>
    <xf numFmtId="0" fontId="4" fillId="6" borderId="34" xfId="0" applyFont="1" applyFill="1" applyBorder="1" applyAlignment="1" applyProtection="1">
      <alignment horizontal="center" vertical="center" wrapText="1"/>
      <protection hidden="1"/>
    </xf>
    <xf numFmtId="0" fontId="4" fillId="6" borderId="30" xfId="0" applyFont="1" applyFill="1" applyBorder="1" applyAlignment="1" applyProtection="1">
      <alignment horizontal="center" vertical="center" wrapText="1"/>
      <protection hidden="1"/>
    </xf>
    <xf numFmtId="0" fontId="4" fillId="6" borderId="42" xfId="0" applyFont="1" applyFill="1" applyBorder="1" applyAlignment="1" applyProtection="1">
      <alignment horizontal="center" vertical="center" wrapText="1"/>
      <protection hidden="1"/>
    </xf>
    <xf numFmtId="0" fontId="4" fillId="6" borderId="1" xfId="0" applyFont="1" applyFill="1" applyBorder="1" applyAlignment="1">
      <alignment horizontal="center" wrapText="1"/>
    </xf>
    <xf numFmtId="0" fontId="13" fillId="0" borderId="1" xfId="0" applyFont="1" applyBorder="1" applyAlignment="1" applyProtection="1">
      <alignment horizontal="center" vertical="center" wrapText="1"/>
      <protection locked="0" hidden="1"/>
    </xf>
    <xf numFmtId="2" fontId="0" fillId="0" borderId="0" xfId="0" applyNumberFormat="1" applyAlignment="1" applyProtection="1">
      <alignment wrapText="1"/>
      <protection hidden="1"/>
    </xf>
    <xf numFmtId="2" fontId="16" fillId="0" borderId="25" xfId="0" applyNumberFormat="1" applyFont="1" applyBorder="1" applyAlignment="1" applyProtection="1">
      <alignment horizontal="right" vertical="center"/>
      <protection locked="0" hidden="1"/>
    </xf>
    <xf numFmtId="0" fontId="0" fillId="0" borderId="1" xfId="0" applyBorder="1" applyAlignment="1">
      <alignment wrapText="1"/>
    </xf>
    <xf numFmtId="0" fontId="0" fillId="0" borderId="0" xfId="0" applyAlignment="1" applyProtection="1">
      <alignment vertical="top" wrapText="1"/>
      <protection locked="0" hidden="1"/>
    </xf>
    <xf numFmtId="2" fontId="0" fillId="0" borderId="47" xfId="0" applyNumberFormat="1" applyBorder="1" applyAlignment="1" applyProtection="1">
      <alignment horizontal="center" vertical="center" wrapText="1"/>
      <protection hidden="1"/>
    </xf>
    <xf numFmtId="0" fontId="1" fillId="0" borderId="0" xfId="0" applyFont="1" applyAlignment="1">
      <alignment horizontal="center"/>
    </xf>
    <xf numFmtId="0" fontId="1" fillId="0" borderId="0" xfId="0" applyFont="1" applyAlignment="1">
      <alignment horizontal="center" vertical="top"/>
    </xf>
    <xf numFmtId="0" fontId="18" fillId="0" borderId="0" xfId="0" applyFont="1" applyAlignment="1" applyProtection="1">
      <alignment horizontal="center" vertical="center"/>
      <protection locked="0" hidden="1"/>
    </xf>
    <xf numFmtId="0" fontId="18" fillId="0" borderId="0" xfId="0" applyFont="1" applyAlignment="1" applyProtection="1">
      <alignment vertical="center"/>
      <protection locked="0" hidden="1"/>
    </xf>
    <xf numFmtId="0" fontId="19" fillId="0" borderId="0" xfId="0" applyFont="1" applyProtection="1">
      <protection locked="0" hidden="1"/>
    </xf>
    <xf numFmtId="2" fontId="0" fillId="0" borderId="50" xfId="0" applyNumberFormat="1" applyFill="1" applyBorder="1" applyAlignment="1" applyProtection="1">
      <alignment horizontal="center" vertical="center" wrapText="1"/>
      <protection locked="0" hidden="1"/>
    </xf>
    <xf numFmtId="0" fontId="4" fillId="0" borderId="43" xfId="0" applyFont="1" applyBorder="1" applyAlignment="1">
      <alignment horizontal="center" wrapText="1"/>
    </xf>
    <xf numFmtId="0" fontId="0" fillId="10" borderId="15" xfId="0" applyFill="1" applyBorder="1" applyAlignment="1">
      <alignment wrapText="1"/>
    </xf>
    <xf numFmtId="0" fontId="0" fillId="10" borderId="50" xfId="0" applyFill="1" applyBorder="1" applyAlignment="1">
      <alignment wrapText="1"/>
    </xf>
    <xf numFmtId="2" fontId="15" fillId="7" borderId="0" xfId="0" applyNumberFormat="1" applyFont="1" applyFill="1" applyProtection="1">
      <protection hidden="1"/>
    </xf>
    <xf numFmtId="0" fontId="1" fillId="0" borderId="0" xfId="0" applyFont="1" applyAlignment="1" applyProtection="1">
      <protection locked="0" hidden="1"/>
    </xf>
    <xf numFmtId="0" fontId="0" fillId="0" borderId="19" xfId="0" applyBorder="1" applyAlignment="1" applyProtection="1">
      <alignment horizontal="left" vertical="top" wrapText="1"/>
      <protection locked="0" hidden="1"/>
    </xf>
    <xf numFmtId="0" fontId="0" fillId="5" borderId="2" xfId="0" applyFill="1" applyBorder="1" applyAlignment="1" applyProtection="1">
      <alignment horizontal="center" vertical="top" wrapText="1"/>
      <protection locked="0" hidden="1"/>
    </xf>
    <xf numFmtId="0" fontId="1" fillId="0" borderId="22" xfId="0" applyFont="1" applyBorder="1" applyAlignment="1" applyProtection="1">
      <alignment horizontal="center" wrapText="1"/>
      <protection locked="0" hidden="1"/>
    </xf>
    <xf numFmtId="0" fontId="22" fillId="0" borderId="22" xfId="147" applyFont="1" applyFill="1" applyBorder="1" applyAlignment="1">
      <alignment horizontal="center" wrapText="1"/>
    </xf>
    <xf numFmtId="0" fontId="22" fillId="0" borderId="23" xfId="147" applyFont="1" applyFill="1" applyBorder="1" applyAlignment="1">
      <alignment horizontal="center" wrapText="1"/>
    </xf>
    <xf numFmtId="0" fontId="0" fillId="5" borderId="30" xfId="0" applyFill="1" applyBorder="1" applyAlignment="1" applyProtection="1">
      <alignment horizontal="center" vertical="top" wrapText="1"/>
      <protection locked="0" hidden="1"/>
    </xf>
    <xf numFmtId="0" fontId="1" fillId="0" borderId="21" xfId="0" applyFont="1" applyBorder="1" applyAlignment="1" applyProtection="1">
      <alignment horizontal="center"/>
      <protection locked="0" hidden="1"/>
    </xf>
    <xf numFmtId="0" fontId="0" fillId="0" borderId="2" xfId="0" applyFill="1" applyBorder="1" applyAlignment="1" applyProtection="1">
      <alignment horizontal="center" vertical="top" wrapText="1"/>
      <protection locked="0"/>
    </xf>
    <xf numFmtId="0" fontId="0" fillId="0" borderId="20" xfId="0" applyBorder="1" applyAlignment="1" applyProtection="1">
      <alignment vertical="top" wrapText="1"/>
      <protection locked="0"/>
    </xf>
    <xf numFmtId="0" fontId="0" fillId="0" borderId="1" xfId="0" applyFill="1" applyBorder="1" applyAlignment="1" applyProtection="1">
      <alignment horizontal="center" vertical="top" wrapText="1"/>
      <protection locked="0"/>
    </xf>
    <xf numFmtId="0" fontId="4" fillId="0" borderId="11" xfId="0" applyFont="1" applyBorder="1" applyAlignment="1" applyProtection="1">
      <alignment vertical="top" wrapText="1"/>
      <protection locked="0"/>
    </xf>
    <xf numFmtId="0" fontId="0" fillId="0" borderId="11" xfId="0" applyBorder="1" applyAlignment="1" applyProtection="1">
      <alignment vertical="top" wrapText="1"/>
      <protection locked="0"/>
    </xf>
    <xf numFmtId="0" fontId="0" fillId="0" borderId="30" xfId="0" applyFill="1" applyBorder="1" applyAlignment="1" applyProtection="1">
      <alignment horizontal="center" vertical="top" wrapText="1"/>
      <protection locked="0"/>
    </xf>
    <xf numFmtId="0" fontId="0" fillId="0" borderId="31" xfId="0" applyBorder="1" applyAlignment="1" applyProtection="1">
      <alignment vertical="top" wrapText="1"/>
      <protection locked="0"/>
    </xf>
    <xf numFmtId="0" fontId="0" fillId="0" borderId="2" xfId="0" applyBorder="1" applyAlignment="1" applyProtection="1">
      <alignment vertical="top" wrapText="1"/>
      <protection locked="0"/>
    </xf>
    <xf numFmtId="0" fontId="4" fillId="0" borderId="1" xfId="0" applyFont="1" applyBorder="1" applyAlignment="1" applyProtection="1">
      <alignment horizontal="left" vertical="top" wrapText="1"/>
      <protection locked="0"/>
    </xf>
    <xf numFmtId="0" fontId="0" fillId="0" borderId="1" xfId="0" applyBorder="1" applyAlignment="1" applyProtection="1">
      <alignment vertical="top" wrapText="1"/>
      <protection locked="0"/>
    </xf>
    <xf numFmtId="0" fontId="0" fillId="0" borderId="1" xfId="0" applyBorder="1" applyAlignment="1" applyProtection="1">
      <alignment horizontal="left" vertical="top" wrapText="1"/>
      <protection locked="0"/>
    </xf>
    <xf numFmtId="0" fontId="0" fillId="0" borderId="30" xfId="0" applyBorder="1" applyAlignment="1" applyProtection="1">
      <alignment vertical="top" wrapText="1"/>
      <protection locked="0"/>
    </xf>
    <xf numFmtId="0" fontId="0" fillId="0" borderId="30" xfId="0" applyBorder="1" applyAlignment="1" applyProtection="1">
      <alignment horizontal="left" vertical="top" wrapText="1"/>
      <protection locked="0"/>
    </xf>
    <xf numFmtId="0" fontId="0" fillId="0" borderId="19" xfId="0" applyBorder="1" applyAlignment="1" applyProtection="1">
      <alignment horizontal="center" vertical="center" wrapText="1"/>
      <protection locked="0"/>
    </xf>
    <xf numFmtId="0" fontId="0" fillId="0" borderId="44" xfId="0" applyBorder="1" applyAlignment="1">
      <alignment wrapText="1"/>
    </xf>
    <xf numFmtId="0" fontId="0" fillId="0" borderId="0" xfId="0" applyProtection="1">
      <protection hidden="1"/>
    </xf>
    <xf numFmtId="0" fontId="23" fillId="0" borderId="21" xfId="0" applyFont="1" applyBorder="1" applyAlignment="1" applyProtection="1">
      <alignment wrapText="1"/>
      <protection hidden="1"/>
    </xf>
    <xf numFmtId="0" fontId="1" fillId="0" borderId="22" xfId="0" applyFont="1" applyBorder="1" applyProtection="1">
      <protection hidden="1"/>
    </xf>
    <xf numFmtId="0" fontId="23" fillId="2" borderId="22" xfId="0" applyFont="1" applyFill="1" applyBorder="1" applyProtection="1">
      <protection hidden="1"/>
    </xf>
    <xf numFmtId="0" fontId="1" fillId="0" borderId="23" xfId="0" applyFont="1" applyBorder="1" applyProtection="1">
      <protection hidden="1"/>
    </xf>
    <xf numFmtId="0" fontId="24" fillId="0" borderId="19" xfId="0" applyFont="1" applyBorder="1" applyProtection="1">
      <protection hidden="1"/>
    </xf>
    <xf numFmtId="0" fontId="0" fillId="0" borderId="2" xfId="0" applyBorder="1" applyProtection="1">
      <protection hidden="1"/>
    </xf>
    <xf numFmtId="0" fontId="24" fillId="2" borderId="2" xfId="0" applyFont="1" applyFill="1" applyBorder="1" applyAlignment="1" applyProtection="1">
      <alignment horizontal="center"/>
      <protection hidden="1"/>
    </xf>
    <xf numFmtId="0" fontId="0" fillId="0" borderId="20" xfId="0" applyBorder="1" applyProtection="1">
      <protection hidden="1"/>
    </xf>
    <xf numFmtId="0" fontId="24" fillId="2" borderId="10" xfId="0" applyFont="1" applyFill="1" applyBorder="1" applyAlignment="1" applyProtection="1">
      <alignment horizontal="left" vertical="center" wrapText="1"/>
      <protection hidden="1"/>
    </xf>
    <xf numFmtId="0" fontId="0" fillId="0" borderId="1" xfId="0" applyBorder="1" applyProtection="1">
      <protection hidden="1"/>
    </xf>
    <xf numFmtId="0" fontId="24" fillId="2" borderId="1" xfId="0" applyFont="1" applyFill="1" applyBorder="1" applyAlignment="1" applyProtection="1">
      <alignment horizontal="center"/>
      <protection hidden="1"/>
    </xf>
    <xf numFmtId="0" fontId="0" fillId="0" borderId="11" xfId="0" applyBorder="1" applyProtection="1">
      <protection hidden="1"/>
    </xf>
    <xf numFmtId="0" fontId="24" fillId="0" borderId="12" xfId="0" applyFont="1" applyBorder="1" applyProtection="1">
      <protection hidden="1"/>
    </xf>
    <xf numFmtId="0" fontId="0" fillId="0" borderId="15" xfId="0" applyBorder="1" applyProtection="1">
      <protection hidden="1"/>
    </xf>
    <xf numFmtId="0" fontId="24" fillId="2" borderId="15" xfId="0" applyFont="1" applyFill="1" applyBorder="1" applyAlignment="1" applyProtection="1">
      <alignment horizontal="center"/>
      <protection hidden="1"/>
    </xf>
    <xf numFmtId="0" fontId="0" fillId="0" borderId="18" xfId="0" applyBorder="1" applyProtection="1">
      <protection hidden="1"/>
    </xf>
    <xf numFmtId="0" fontId="3" fillId="11" borderId="40" xfId="0" applyFont="1" applyFill="1" applyBorder="1" applyAlignment="1" applyProtection="1">
      <alignment horizontal="center"/>
      <protection hidden="1"/>
    </xf>
    <xf numFmtId="0" fontId="3" fillId="11" borderId="8" xfId="0" applyFont="1" applyFill="1" applyBorder="1" applyAlignment="1" applyProtection="1">
      <alignment horizontal="center"/>
      <protection hidden="1"/>
    </xf>
    <xf numFmtId="0" fontId="0" fillId="0" borderId="0" xfId="0" applyAlignment="1">
      <alignment wrapText="1"/>
    </xf>
    <xf numFmtId="0" fontId="3" fillId="2" borderId="0" xfId="0" applyFont="1" applyFill="1" applyAlignment="1" applyProtection="1">
      <alignment horizontal="center"/>
      <protection hidden="1"/>
    </xf>
    <xf numFmtId="0" fontId="3" fillId="0" borderId="0" xfId="0" applyFont="1" applyProtection="1">
      <protection hidden="1"/>
    </xf>
    <xf numFmtId="0" fontId="3" fillId="9" borderId="33" xfId="0" applyFont="1" applyFill="1" applyBorder="1" applyAlignment="1" applyProtection="1">
      <alignment horizontal="center" vertical="center" wrapText="1"/>
      <protection hidden="1"/>
    </xf>
    <xf numFmtId="0" fontId="3" fillId="9" borderId="15" xfId="0" applyFont="1" applyFill="1" applyBorder="1" applyAlignment="1" applyProtection="1">
      <alignment horizontal="center" vertical="center" wrapText="1"/>
      <protection hidden="1"/>
    </xf>
    <xf numFmtId="0" fontId="3" fillId="9" borderId="41" xfId="0" applyFont="1" applyFill="1" applyBorder="1" applyAlignment="1" applyProtection="1">
      <alignment horizontal="center" vertical="center" wrapText="1"/>
      <protection hidden="1"/>
    </xf>
    <xf numFmtId="0" fontId="3" fillId="9" borderId="29" xfId="0" applyFont="1" applyFill="1" applyBorder="1" applyAlignment="1" applyProtection="1">
      <alignment horizontal="center" vertical="center" wrapText="1"/>
      <protection hidden="1"/>
    </xf>
    <xf numFmtId="0" fontId="26" fillId="9" borderId="34" xfId="0" applyFont="1" applyFill="1" applyBorder="1" applyAlignment="1" applyProtection="1">
      <alignment horizontal="center" vertical="center" wrapText="1"/>
      <protection hidden="1"/>
    </xf>
    <xf numFmtId="0" fontId="26" fillId="9" borderId="30" xfId="0" applyFont="1" applyFill="1" applyBorder="1" applyAlignment="1" applyProtection="1">
      <alignment horizontal="center" vertical="center" wrapText="1"/>
      <protection hidden="1"/>
    </xf>
    <xf numFmtId="0" fontId="26" fillId="9" borderId="42" xfId="0" applyFont="1" applyFill="1" applyBorder="1" applyAlignment="1" applyProtection="1">
      <alignment horizontal="center" vertical="center" wrapText="1"/>
      <protection hidden="1"/>
    </xf>
    <xf numFmtId="0" fontId="3" fillId="5" borderId="10" xfId="0" applyFont="1" applyFill="1" applyBorder="1" applyAlignment="1" applyProtection="1">
      <alignment wrapText="1"/>
      <protection hidden="1"/>
    </xf>
    <xf numFmtId="2" fontId="3" fillId="0" borderId="1" xfId="0" applyNumberFormat="1" applyFont="1" applyFill="1" applyBorder="1" applyAlignment="1" applyProtection="1">
      <alignment horizontal="center" vertical="center" wrapText="1"/>
      <protection hidden="1"/>
    </xf>
    <xf numFmtId="0" fontId="27" fillId="12" borderId="11" xfId="0" applyFont="1" applyFill="1" applyBorder="1" applyAlignment="1" applyProtection="1">
      <alignment horizontal="center" wrapText="1"/>
      <protection hidden="1"/>
    </xf>
    <xf numFmtId="0" fontId="3" fillId="5" borderId="12" xfId="0" applyFont="1" applyFill="1" applyBorder="1" applyAlignment="1" applyProtection="1">
      <alignment wrapText="1"/>
      <protection hidden="1"/>
    </xf>
    <xf numFmtId="2" fontId="3" fillId="0" borderId="15" xfId="0" applyNumberFormat="1" applyFont="1" applyFill="1" applyBorder="1" applyAlignment="1" applyProtection="1">
      <alignment horizontal="center" vertical="center" wrapText="1"/>
      <protection hidden="1"/>
    </xf>
    <xf numFmtId="0" fontId="27" fillId="12" borderId="18" xfId="0" applyFont="1" applyFill="1" applyBorder="1" applyAlignment="1" applyProtection="1">
      <alignment horizontal="center" wrapText="1"/>
      <protection hidden="1"/>
    </xf>
    <xf numFmtId="0" fontId="0" fillId="0" borderId="40" xfId="0" applyBorder="1" applyAlignment="1" applyProtection="1">
      <alignment wrapText="1"/>
      <protection hidden="1"/>
    </xf>
    <xf numFmtId="0" fontId="5" fillId="0" borderId="0" xfId="0" applyFont="1" applyProtection="1">
      <protection locked="0"/>
    </xf>
    <xf numFmtId="0" fontId="0" fillId="0" borderId="2" xfId="0" applyFill="1" applyBorder="1" applyAlignment="1" applyProtection="1">
      <alignment horizontal="center" vertical="center"/>
      <protection locked="0"/>
    </xf>
    <xf numFmtId="0" fontId="0" fillId="5" borderId="1" xfId="0" applyFill="1" applyBorder="1" applyAlignment="1" applyProtection="1">
      <alignment horizontal="center" vertical="top" wrapText="1"/>
      <protection locked="0"/>
    </xf>
    <xf numFmtId="0" fontId="0" fillId="5" borderId="30" xfId="0" applyFill="1" applyBorder="1" applyAlignment="1" applyProtection="1">
      <alignment horizontal="center" vertical="top" wrapText="1"/>
      <protection locked="0"/>
    </xf>
    <xf numFmtId="0" fontId="0" fillId="0" borderId="0" xfId="0" applyProtection="1">
      <protection locked="0"/>
    </xf>
    <xf numFmtId="44" fontId="0" fillId="0" borderId="37" xfId="149" applyFont="1" applyBorder="1" applyAlignment="1" applyProtection="1">
      <alignment wrapText="1"/>
      <protection hidden="1"/>
    </xf>
    <xf numFmtId="2" fontId="13" fillId="0" borderId="22" xfId="0" applyNumberFormat="1" applyFont="1" applyFill="1" applyBorder="1" applyAlignment="1" applyProtection="1">
      <alignment horizontal="center"/>
      <protection hidden="1"/>
    </xf>
    <xf numFmtId="2" fontId="0" fillId="0" borderId="22" xfId="0" applyNumberFormat="1" applyFont="1" applyFill="1" applyBorder="1" applyAlignment="1" applyProtection="1">
      <alignment horizontal="left"/>
      <protection hidden="1"/>
    </xf>
    <xf numFmtId="0" fontId="0" fillId="0" borderId="48" xfId="0" applyBorder="1" applyAlignment="1" applyProtection="1">
      <alignment horizontal="left" vertical="top" wrapText="1"/>
      <protection locked="0" hidden="1"/>
    </xf>
    <xf numFmtId="2" fontId="0" fillId="0" borderId="0" xfId="0" applyNumberFormat="1" applyProtection="1">
      <protection locked="0" hidden="1"/>
    </xf>
    <xf numFmtId="0" fontId="28" fillId="0" borderId="0" xfId="0" applyFont="1" applyProtection="1">
      <protection locked="0" hidden="1"/>
    </xf>
    <xf numFmtId="2" fontId="13" fillId="8" borderId="22" xfId="0" applyNumberFormat="1" applyFont="1" applyFill="1" applyBorder="1" applyAlignment="1" applyProtection="1">
      <alignment horizontal="right"/>
      <protection hidden="1"/>
    </xf>
    <xf numFmtId="2" fontId="1" fillId="8" borderId="22" xfId="0" applyNumberFormat="1" applyFont="1" applyFill="1" applyBorder="1" applyProtection="1">
      <protection locked="0" hidden="1"/>
    </xf>
    <xf numFmtId="2" fontId="1" fillId="8" borderId="21" xfId="0" applyNumberFormat="1" applyFont="1" applyFill="1" applyBorder="1" applyAlignment="1" applyProtection="1">
      <alignment horizontal="right" vertical="top" wrapText="1"/>
      <protection locked="0" hidden="1"/>
    </xf>
    <xf numFmtId="9" fontId="0" fillId="0" borderId="0" xfId="150" applyFont="1" applyProtection="1">
      <protection locked="0" hidden="1"/>
    </xf>
    <xf numFmtId="0" fontId="0" fillId="0" borderId="0" xfId="0" applyAlignment="1" applyProtection="1">
      <alignment wrapText="1"/>
      <protection hidden="1"/>
    </xf>
    <xf numFmtId="0" fontId="0" fillId="0" borderId="17" xfId="0" applyBorder="1" applyAlignment="1">
      <alignment wrapText="1"/>
    </xf>
    <xf numFmtId="0" fontId="0" fillId="0" borderId="17" xfId="0" applyBorder="1" applyAlignment="1" applyProtection="1">
      <alignment vertical="center" wrapText="1"/>
      <protection hidden="1"/>
    </xf>
    <xf numFmtId="0" fontId="12" fillId="3" borderId="3" xfId="0" applyFont="1" applyFill="1" applyBorder="1" applyAlignment="1" applyProtection="1">
      <alignment horizontal="center" vertical="center"/>
      <protection locked="0" hidden="1"/>
    </xf>
    <xf numFmtId="0" fontId="0" fillId="0" borderId="0" xfId="0" applyAlignment="1">
      <alignment wrapText="1"/>
    </xf>
    <xf numFmtId="0" fontId="3" fillId="0" borderId="0" xfId="0" applyFont="1" applyAlignment="1">
      <alignment horizontal="justify" vertical="center"/>
    </xf>
    <xf numFmtId="0" fontId="2" fillId="0" borderId="0" xfId="0" applyFont="1" applyAlignment="1">
      <alignment horizontal="justify"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0" fillId="0" borderId="52" xfId="0" applyFont="1" applyBorder="1" applyAlignment="1">
      <alignment horizontal="left" vertical="center" wrapText="1"/>
    </xf>
    <xf numFmtId="0" fontId="29" fillId="0" borderId="53" xfId="0" applyFont="1" applyBorder="1" applyAlignment="1">
      <alignment horizontal="left" vertical="center" wrapText="1"/>
    </xf>
    <xf numFmtId="0" fontId="30" fillId="0" borderId="52" xfId="0" applyFont="1" applyBorder="1" applyAlignment="1">
      <alignment horizontal="justify" vertical="center" wrapText="1"/>
    </xf>
    <xf numFmtId="0" fontId="29" fillId="0" borderId="53" xfId="0" applyFont="1" applyBorder="1" applyAlignment="1">
      <alignment horizontal="justify" vertical="center" wrapText="1"/>
    </xf>
    <xf numFmtId="0" fontId="3" fillId="0" borderId="28" xfId="0" applyFont="1" applyBorder="1" applyAlignment="1">
      <alignment horizontal="justify" vertical="center" wrapText="1"/>
    </xf>
    <xf numFmtId="0" fontId="2" fillId="0" borderId="8" xfId="0" applyFont="1" applyBorder="1" applyAlignment="1">
      <alignment horizontal="justify" vertical="center" wrapText="1"/>
    </xf>
    <xf numFmtId="0" fontId="30" fillId="0" borderId="28" xfId="0" applyFont="1" applyBorder="1" applyAlignment="1">
      <alignment horizontal="justify" vertical="center" wrapText="1"/>
    </xf>
    <xf numFmtId="0" fontId="3" fillId="0" borderId="28" xfId="0" applyFont="1" applyBorder="1" applyAlignment="1">
      <alignment horizontal="left" vertical="center" wrapText="1"/>
    </xf>
    <xf numFmtId="0" fontId="2" fillId="0" borderId="8" xfId="0" applyFont="1" applyBorder="1" applyAlignment="1">
      <alignment horizontal="left" vertical="center" wrapText="1"/>
    </xf>
    <xf numFmtId="0" fontId="2" fillId="0" borderId="53" xfId="0" applyFont="1" applyBorder="1" applyAlignment="1">
      <alignment horizontal="left" vertical="center" wrapText="1"/>
    </xf>
    <xf numFmtId="0" fontId="3" fillId="0" borderId="52" xfId="0" applyFont="1" applyBorder="1" applyAlignment="1">
      <alignment horizontal="justify" vertical="center" wrapText="1"/>
    </xf>
    <xf numFmtId="0" fontId="2" fillId="0" borderId="53" xfId="0" applyFont="1" applyBorder="1" applyAlignment="1">
      <alignment horizontal="justify" vertical="center" wrapText="1"/>
    </xf>
    <xf numFmtId="0" fontId="2" fillId="0" borderId="0" xfId="0" applyFont="1" applyAlignment="1">
      <alignment horizontal="right" vertical="center" indent="9"/>
    </xf>
    <xf numFmtId="0" fontId="3" fillId="0" borderId="0" xfId="0" applyFont="1" applyAlignment="1">
      <alignment horizontal="center" vertical="center"/>
    </xf>
    <xf numFmtId="0" fontId="34" fillId="0" borderId="0" xfId="0" applyFont="1" applyAlignment="1">
      <alignment horizontal="justify" vertical="center"/>
    </xf>
    <xf numFmtId="0" fontId="3" fillId="0" borderId="27" xfId="0" applyFont="1" applyBorder="1" applyAlignment="1">
      <alignment horizontal="center" vertical="center" wrapText="1"/>
    </xf>
    <xf numFmtId="0" fontId="3" fillId="0" borderId="29" xfId="0" applyFont="1" applyBorder="1" applyAlignment="1">
      <alignment horizontal="center" vertical="center" wrapText="1"/>
    </xf>
    <xf numFmtId="0" fontId="0" fillId="0" borderId="28" xfId="0" applyBorder="1" applyAlignment="1">
      <alignment vertical="top" wrapText="1"/>
    </xf>
    <xf numFmtId="0" fontId="3" fillId="0" borderId="4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8" xfId="0" applyFont="1" applyBorder="1" applyAlignment="1">
      <alignment horizontal="left" vertical="center" wrapText="1"/>
    </xf>
    <xf numFmtId="0" fontId="2" fillId="0" borderId="24" xfId="0" applyFont="1" applyBorder="1" applyAlignment="1">
      <alignment horizontal="left" vertical="center" wrapText="1"/>
    </xf>
    <xf numFmtId="0" fontId="0" fillId="0" borderId="24" xfId="0" applyBorder="1" applyAlignment="1">
      <alignment vertical="top" wrapText="1"/>
    </xf>
    <xf numFmtId="0" fontId="0" fillId="0" borderId="8" xfId="0" applyBorder="1" applyAlignment="1">
      <alignment vertical="top" wrapText="1"/>
    </xf>
    <xf numFmtId="0" fontId="2" fillId="0" borderId="24" xfId="0" applyFont="1" applyBorder="1" applyAlignment="1">
      <alignment horizontal="justify" vertical="center" wrapText="1"/>
    </xf>
    <xf numFmtId="0" fontId="3" fillId="0" borderId="28" xfId="0" applyFont="1" applyBorder="1" applyAlignment="1">
      <alignment horizontal="center" vertical="center" wrapText="1"/>
    </xf>
    <xf numFmtId="0" fontId="2" fillId="0" borderId="28" xfId="0" applyFont="1" applyBorder="1" applyAlignment="1">
      <alignment horizontal="left" vertical="center" wrapText="1"/>
    </xf>
    <xf numFmtId="0" fontId="2" fillId="13" borderId="8" xfId="0" applyFont="1" applyFill="1" applyBorder="1" applyAlignment="1">
      <alignment horizontal="center" vertical="center" wrapText="1"/>
    </xf>
    <xf numFmtId="0" fontId="2" fillId="14" borderId="28" xfId="0" applyFont="1" applyFill="1" applyBorder="1" applyAlignment="1">
      <alignment horizontal="justify" vertical="center" wrapText="1"/>
    </xf>
    <xf numFmtId="0" fontId="2" fillId="15" borderId="8" xfId="0" applyFont="1" applyFill="1" applyBorder="1" applyAlignment="1">
      <alignment horizontal="center" vertical="center" wrapText="1"/>
    </xf>
    <xf numFmtId="0" fontId="2" fillId="0" borderId="28" xfId="0" applyFont="1" applyBorder="1" applyAlignment="1">
      <alignment horizontal="justify" vertical="center" wrapText="1"/>
    </xf>
    <xf numFmtId="0" fontId="35" fillId="0" borderId="0" xfId="0" applyFont="1" applyAlignment="1">
      <alignment horizontal="left" vertical="center"/>
    </xf>
    <xf numFmtId="0" fontId="30" fillId="16" borderId="28" xfId="0" applyFont="1" applyFill="1" applyBorder="1" applyAlignment="1">
      <alignment horizontal="center" vertical="center" wrapText="1"/>
    </xf>
    <xf numFmtId="0" fontId="30" fillId="16" borderId="8" xfId="0" applyFont="1" applyFill="1" applyBorder="1" applyAlignment="1">
      <alignment horizontal="center" vertical="center" wrapText="1"/>
    </xf>
    <xf numFmtId="0" fontId="29" fillId="16" borderId="24" xfId="0" applyFont="1" applyFill="1" applyBorder="1" applyAlignment="1">
      <alignment horizontal="left" vertical="center" wrapText="1"/>
    </xf>
    <xf numFmtId="0" fontId="29" fillId="16" borderId="8" xfId="0" applyFont="1" applyFill="1" applyBorder="1" applyAlignment="1">
      <alignment horizontal="left" vertical="center" wrapText="1"/>
    </xf>
    <xf numFmtId="0" fontId="35" fillId="0" borderId="0" xfId="0" applyFont="1" applyAlignment="1">
      <alignment horizontal="justify" vertical="center"/>
    </xf>
    <xf numFmtId="0" fontId="29" fillId="16" borderId="28" xfId="0" applyFont="1" applyFill="1" applyBorder="1" applyAlignment="1">
      <alignment horizontal="left" vertical="center" wrapText="1"/>
    </xf>
    <xf numFmtId="0" fontId="29" fillId="16" borderId="8" xfId="0" applyFont="1" applyFill="1" applyBorder="1" applyAlignment="1">
      <alignment horizontal="center" vertical="center" wrapText="1"/>
    </xf>
    <xf numFmtId="0" fontId="29" fillId="16" borderId="28" xfId="0" applyFont="1" applyFill="1" applyBorder="1" applyAlignment="1">
      <alignment horizontal="center" vertical="center" wrapText="1"/>
    </xf>
    <xf numFmtId="0" fontId="29" fillId="16" borderId="8" xfId="0" applyFont="1" applyFill="1" applyBorder="1" applyAlignment="1">
      <alignment horizontal="justify" vertical="center" wrapText="1"/>
    </xf>
    <xf numFmtId="0" fontId="1" fillId="0" borderId="0" xfId="0" applyFont="1"/>
    <xf numFmtId="0" fontId="0" fillId="0" borderId="0" xfId="0" applyAlignment="1">
      <alignment vertical="top" wrapText="1"/>
    </xf>
    <xf numFmtId="0" fontId="2" fillId="0" borderId="0" xfId="0" applyFont="1" applyAlignment="1">
      <alignment horizontal="justify" vertical="top"/>
    </xf>
    <xf numFmtId="0" fontId="0" fillId="0" borderId="0" xfId="0" applyAlignment="1">
      <alignment vertical="center" wrapText="1"/>
    </xf>
    <xf numFmtId="0" fontId="1" fillId="4" borderId="27" xfId="0" applyFont="1" applyFill="1" applyBorder="1" applyAlignment="1" applyProtection="1">
      <alignment horizontal="center" vertical="center" wrapText="1"/>
      <protection hidden="1"/>
    </xf>
    <xf numFmtId="0" fontId="1" fillId="4" borderId="29" xfId="0" applyFont="1" applyFill="1" applyBorder="1" applyAlignment="1" applyProtection="1">
      <alignment horizontal="center" vertical="center" wrapText="1"/>
      <protection hidden="1"/>
    </xf>
    <xf numFmtId="0" fontId="0" fillId="0" borderId="45" xfId="0" applyBorder="1" applyAlignment="1">
      <alignment horizontal="center" vertical="center" wrapText="1"/>
    </xf>
    <xf numFmtId="2" fontId="11" fillId="3" borderId="35" xfId="0" applyNumberFormat="1" applyFont="1" applyFill="1" applyBorder="1" applyAlignment="1" applyProtection="1">
      <alignment horizontal="center" vertical="center" wrapText="1"/>
      <protection hidden="1"/>
    </xf>
    <xf numFmtId="2" fontId="11" fillId="3" borderId="22" xfId="0" applyNumberFormat="1" applyFont="1" applyFill="1" applyBorder="1" applyAlignment="1" applyProtection="1">
      <alignment horizontal="center" vertical="center" wrapText="1"/>
      <protection hidden="1"/>
    </xf>
    <xf numFmtId="2" fontId="11" fillId="3" borderId="23" xfId="0" applyNumberFormat="1" applyFont="1" applyFill="1" applyBorder="1" applyAlignment="1" applyProtection="1">
      <alignment horizontal="center" vertical="center" wrapText="1"/>
      <protection hidden="1"/>
    </xf>
    <xf numFmtId="0" fontId="1" fillId="0" borderId="0" xfId="0" applyFont="1" applyAlignment="1" applyProtection="1">
      <alignment horizontal="center" vertical="center" wrapText="1"/>
      <protection hidden="1"/>
    </xf>
    <xf numFmtId="0" fontId="1" fillId="0" borderId="0" xfId="0" applyFont="1" applyAlignment="1" applyProtection="1">
      <alignment wrapText="1"/>
      <protection hidden="1"/>
    </xf>
    <xf numFmtId="0" fontId="0" fillId="0" borderId="0" xfId="0" applyAlignment="1" applyProtection="1">
      <alignment wrapText="1"/>
      <protection hidden="1"/>
    </xf>
    <xf numFmtId="0" fontId="4" fillId="3" borderId="5" xfId="0" applyFont="1" applyFill="1" applyBorder="1" applyAlignment="1" applyProtection="1">
      <alignment horizontal="center" vertical="center" wrapText="1"/>
      <protection locked="0"/>
    </xf>
    <xf numFmtId="0" fontId="4" fillId="0" borderId="17" xfId="0" applyFont="1" applyBorder="1" applyAlignment="1" applyProtection="1">
      <alignment wrapText="1"/>
      <protection locked="0"/>
    </xf>
    <xf numFmtId="0" fontId="4" fillId="0" borderId="4" xfId="0" applyFont="1" applyBorder="1" applyAlignment="1" applyProtection="1">
      <alignment wrapText="1"/>
      <protection locked="0"/>
    </xf>
    <xf numFmtId="0" fontId="0" fillId="0" borderId="29" xfId="0" applyFill="1" applyBorder="1" applyAlignment="1" applyProtection="1">
      <alignment horizontal="left" vertical="center" wrapText="1"/>
      <protection hidden="1"/>
    </xf>
    <xf numFmtId="0" fontId="0" fillId="0" borderId="0" xfId="0" applyAlignment="1" applyProtection="1">
      <alignment vertical="center" wrapText="1"/>
      <protection hidden="1"/>
    </xf>
    <xf numFmtId="0" fontId="0" fillId="0" borderId="5" xfId="0" applyBorder="1" applyAlignment="1" applyProtection="1">
      <alignment horizontal="right" wrapText="1"/>
      <protection hidden="1"/>
    </xf>
    <xf numFmtId="0" fontId="0" fillId="0" borderId="17" xfId="0" applyBorder="1" applyAlignment="1">
      <alignment horizontal="right"/>
    </xf>
    <xf numFmtId="0" fontId="0" fillId="0" borderId="4" xfId="0" applyBorder="1" applyAlignment="1">
      <alignment horizontal="right"/>
    </xf>
    <xf numFmtId="0" fontId="8" fillId="4" borderId="27" xfId="0" applyFont="1" applyFill="1" applyBorder="1" applyAlignment="1" applyProtection="1">
      <alignment horizontal="center" vertical="center" wrapText="1"/>
      <protection hidden="1"/>
    </xf>
    <xf numFmtId="0" fontId="8" fillId="4" borderId="28" xfId="0" applyFont="1" applyFill="1" applyBorder="1" applyAlignment="1" applyProtection="1">
      <alignment horizontal="center" vertical="center" wrapText="1"/>
      <protection hidden="1"/>
    </xf>
    <xf numFmtId="0" fontId="1" fillId="4" borderId="13" xfId="0" applyFont="1" applyFill="1" applyBorder="1" applyAlignment="1" applyProtection="1">
      <alignment horizontal="center" vertical="center" wrapText="1"/>
      <protection hidden="1"/>
    </xf>
    <xf numFmtId="0" fontId="1" fillId="4" borderId="14" xfId="0" applyFont="1" applyFill="1" applyBorder="1" applyAlignment="1" applyProtection="1">
      <alignment horizontal="center" vertical="center" wrapText="1"/>
      <protection hidden="1"/>
    </xf>
    <xf numFmtId="0" fontId="1" fillId="4" borderId="9" xfId="0" applyFont="1" applyFill="1" applyBorder="1" applyAlignment="1" applyProtection="1">
      <alignment horizontal="center" vertical="center" wrapText="1"/>
      <protection hidden="1"/>
    </xf>
    <xf numFmtId="0" fontId="1" fillId="0" borderId="38" xfId="0" applyFont="1" applyBorder="1" applyAlignment="1" applyProtection="1">
      <alignment wrapText="1"/>
      <protection hidden="1"/>
    </xf>
    <xf numFmtId="0" fontId="0" fillId="0" borderId="39" xfId="0" applyBorder="1" applyAlignment="1">
      <alignment wrapText="1"/>
    </xf>
    <xf numFmtId="0" fontId="0" fillId="0" borderId="25" xfId="0" applyBorder="1" applyAlignment="1" applyProtection="1">
      <alignment horizontal="left" wrapText="1"/>
      <protection hidden="1"/>
    </xf>
    <xf numFmtId="0" fontId="0" fillId="0" borderId="0" xfId="0" applyBorder="1" applyAlignment="1">
      <alignment wrapText="1"/>
    </xf>
    <xf numFmtId="0" fontId="0" fillId="0" borderId="24" xfId="0" applyBorder="1" applyAlignment="1">
      <alignment wrapText="1"/>
    </xf>
    <xf numFmtId="0" fontId="1" fillId="0" borderId="6" xfId="0" applyFont="1" applyBorder="1" applyAlignment="1" applyProtection="1">
      <alignment horizontal="left"/>
      <protection hidden="1"/>
    </xf>
    <xf numFmtId="0" fontId="1" fillId="0" borderId="0" xfId="0" applyFont="1" applyBorder="1" applyAlignment="1" applyProtection="1">
      <alignment horizontal="left"/>
      <protection hidden="1"/>
    </xf>
    <xf numFmtId="0" fontId="0" fillId="0" borderId="6" xfId="0" applyBorder="1" applyAlignment="1" applyProtection="1">
      <protection hidden="1"/>
    </xf>
    <xf numFmtId="0" fontId="1" fillId="4" borderId="16" xfId="0" applyFont="1" applyFill="1" applyBorder="1" applyAlignment="1" applyProtection="1">
      <alignment horizontal="center" vertical="center" wrapText="1"/>
      <protection hidden="1"/>
    </xf>
    <xf numFmtId="0" fontId="1" fillId="6" borderId="27" xfId="0" applyFont="1" applyFill="1" applyBorder="1" applyAlignment="1" applyProtection="1">
      <alignment horizontal="center" vertical="center" wrapText="1"/>
      <protection hidden="1"/>
    </xf>
    <xf numFmtId="0" fontId="1" fillId="6" borderId="29" xfId="0" applyFont="1" applyFill="1" applyBorder="1" applyAlignment="1" applyProtection="1">
      <alignment horizontal="center" vertical="center" wrapText="1"/>
      <protection hidden="1"/>
    </xf>
    <xf numFmtId="0" fontId="0" fillId="6" borderId="45" xfId="0" applyFill="1" applyBorder="1" applyAlignment="1">
      <alignment horizontal="center" vertical="center" wrapText="1"/>
    </xf>
    <xf numFmtId="0" fontId="0" fillId="0" borderId="6" xfId="0" applyBorder="1" applyAlignment="1" applyProtection="1">
      <alignment wrapText="1"/>
      <protection hidden="1"/>
    </xf>
    <xf numFmtId="0" fontId="0" fillId="0" borderId="6" xfId="0" applyBorder="1" applyAlignment="1">
      <alignment wrapText="1"/>
    </xf>
    <xf numFmtId="0" fontId="0" fillId="0" borderId="5" xfId="0" applyBorder="1" applyAlignment="1" applyProtection="1">
      <alignment vertical="center" wrapText="1"/>
      <protection hidden="1"/>
    </xf>
    <xf numFmtId="0" fontId="0" fillId="0" borderId="17" xfId="0" applyBorder="1" applyAlignment="1" applyProtection="1">
      <alignment vertical="center" wrapText="1"/>
      <protection hidden="1"/>
    </xf>
    <xf numFmtId="0" fontId="0" fillId="0" borderId="17" xfId="0" applyBorder="1" applyAlignment="1">
      <alignment wrapText="1"/>
    </xf>
    <xf numFmtId="0" fontId="0" fillId="0" borderId="4" xfId="0" applyBorder="1" applyAlignment="1">
      <alignment wrapText="1"/>
    </xf>
    <xf numFmtId="0" fontId="0" fillId="0" borderId="22" xfId="0" applyFont="1" applyBorder="1" applyAlignment="1" applyProtection="1">
      <protection locked="0" hidden="1"/>
    </xf>
    <xf numFmtId="0" fontId="0" fillId="0" borderId="23" xfId="0" applyBorder="1" applyAlignment="1"/>
    <xf numFmtId="0" fontId="4" fillId="3" borderId="5" xfId="0" applyFont="1" applyFill="1" applyBorder="1" applyAlignment="1" applyProtection="1">
      <alignment horizontal="center" wrapText="1"/>
      <protection locked="0" hidden="1"/>
    </xf>
    <xf numFmtId="0" fontId="4" fillId="3" borderId="17" xfId="0" applyFont="1" applyFill="1" applyBorder="1" applyAlignment="1" applyProtection="1">
      <alignment horizontal="center" wrapText="1"/>
      <protection locked="0" hidden="1"/>
    </xf>
    <xf numFmtId="0" fontId="4" fillId="3" borderId="4" xfId="0" applyFont="1" applyFill="1" applyBorder="1" applyAlignment="1" applyProtection="1">
      <alignment horizontal="center" wrapText="1"/>
      <protection locked="0" hidden="1"/>
    </xf>
    <xf numFmtId="0" fontId="1" fillId="0" borderId="0" xfId="0" applyFont="1" applyBorder="1" applyAlignment="1" applyProtection="1">
      <alignment horizontal="right"/>
      <protection locked="0" hidden="1"/>
    </xf>
    <xf numFmtId="0" fontId="1" fillId="0" borderId="0" xfId="0" applyFont="1" applyAlignment="1" applyProtection="1">
      <protection locked="0" hidden="1"/>
    </xf>
    <xf numFmtId="0" fontId="1" fillId="0" borderId="0" xfId="0" applyFont="1" applyBorder="1" applyAlignment="1" applyProtection="1">
      <alignment wrapText="1"/>
      <protection locked="0" hidden="1"/>
    </xf>
    <xf numFmtId="0" fontId="1" fillId="0" borderId="22" xfId="0" applyFont="1" applyBorder="1" applyAlignment="1" applyProtection="1">
      <alignment horizontal="center"/>
      <protection locked="0" hidden="1"/>
    </xf>
    <xf numFmtId="0" fontId="0" fillId="0" borderId="23" xfId="0" applyBorder="1" applyAlignment="1">
      <alignment horizontal="center"/>
    </xf>
    <xf numFmtId="0" fontId="0" fillId="0" borderId="30" xfId="0" applyFont="1" applyBorder="1" applyAlignment="1" applyProtection="1">
      <alignment vertical="top" wrapText="1"/>
      <protection locked="0"/>
    </xf>
    <xf numFmtId="0" fontId="0" fillId="0" borderId="31" xfId="0" applyBorder="1" applyAlignment="1" applyProtection="1">
      <alignment vertical="top" wrapText="1"/>
      <protection locked="0"/>
    </xf>
    <xf numFmtId="0" fontId="13" fillId="0" borderId="0" xfId="0" applyFont="1" applyBorder="1" applyAlignment="1" applyProtection="1">
      <alignment wrapText="1"/>
      <protection locked="0" hidden="1"/>
    </xf>
    <xf numFmtId="0" fontId="0" fillId="0" borderId="24" xfId="0" applyBorder="1" applyAlignment="1"/>
    <xf numFmtId="0" fontId="0" fillId="0" borderId="2" xfId="0" applyFont="1" applyBorder="1" applyAlignment="1" applyProtection="1">
      <alignment vertical="top" wrapText="1"/>
      <protection locked="0"/>
    </xf>
    <xf numFmtId="0" fontId="0" fillId="0" borderId="20" xfId="0" applyBorder="1" applyAlignment="1" applyProtection="1">
      <alignment vertical="top" wrapText="1"/>
      <protection locked="0"/>
    </xf>
    <xf numFmtId="44" fontId="0" fillId="0" borderId="26" xfId="149" applyFont="1" applyBorder="1" applyAlignment="1" applyProtection="1">
      <alignment wrapText="1"/>
      <protection hidden="1"/>
    </xf>
    <xf numFmtId="44" fontId="0" fillId="0" borderId="4" xfId="149" applyFont="1" applyBorder="1" applyAlignment="1" applyProtection="1">
      <alignment wrapText="1"/>
      <protection hidden="1"/>
    </xf>
    <xf numFmtId="0" fontId="0" fillId="10" borderId="51" xfId="0" applyFill="1" applyBorder="1" applyAlignment="1">
      <alignment wrapText="1"/>
    </xf>
    <xf numFmtId="0" fontId="0" fillId="0" borderId="48" xfId="0" applyBorder="1" applyAlignment="1">
      <alignment wrapText="1"/>
    </xf>
    <xf numFmtId="0" fontId="0" fillId="0" borderId="44" xfId="0" applyBorder="1" applyAlignment="1">
      <alignment wrapText="1"/>
    </xf>
    <xf numFmtId="0" fontId="1" fillId="10" borderId="14" xfId="0" applyFont="1" applyFill="1" applyBorder="1" applyAlignment="1">
      <alignment wrapText="1"/>
    </xf>
    <xf numFmtId="0" fontId="1" fillId="10" borderId="46" xfId="0" applyFont="1" applyFill="1" applyBorder="1" applyAlignment="1">
      <alignment horizontal="center" wrapText="1"/>
    </xf>
    <xf numFmtId="0" fontId="0" fillId="0" borderId="49" xfId="0" applyBorder="1" applyAlignment="1">
      <alignment wrapText="1"/>
    </xf>
    <xf numFmtId="0" fontId="0" fillId="0" borderId="43" xfId="0" applyBorder="1" applyAlignment="1">
      <alignment wrapText="1"/>
    </xf>
    <xf numFmtId="0" fontId="25" fillId="0" borderId="38" xfId="0" applyFont="1" applyBorder="1" applyAlignment="1" applyProtection="1">
      <alignment wrapText="1"/>
      <protection hidden="1"/>
    </xf>
    <xf numFmtId="0" fontId="0" fillId="0" borderId="7" xfId="0" applyBorder="1" applyAlignment="1">
      <alignment wrapText="1"/>
    </xf>
    <xf numFmtId="0" fontId="3" fillId="9" borderId="36" xfId="0" applyFont="1" applyFill="1" applyBorder="1" applyAlignment="1" applyProtection="1">
      <alignment horizontal="center" vertical="center" wrapText="1"/>
      <protection hidden="1"/>
    </xf>
    <xf numFmtId="0" fontId="3" fillId="9" borderId="37" xfId="0" applyFont="1" applyFill="1" applyBorder="1" applyAlignment="1" applyProtection="1">
      <alignment horizontal="center" vertical="center" wrapText="1"/>
      <protection hidden="1"/>
    </xf>
    <xf numFmtId="0" fontId="3" fillId="9" borderId="16" xfId="0" applyFont="1" applyFill="1" applyBorder="1" applyAlignment="1" applyProtection="1">
      <alignment horizontal="center" vertical="center" wrapText="1"/>
      <protection hidden="1"/>
    </xf>
    <xf numFmtId="0" fontId="3" fillId="9" borderId="27" xfId="0" applyFont="1" applyFill="1" applyBorder="1" applyAlignment="1" applyProtection="1">
      <alignment horizontal="center" vertical="center" wrapText="1"/>
      <protection hidden="1"/>
    </xf>
    <xf numFmtId="0" fontId="3" fillId="9" borderId="29" xfId="0" applyFont="1" applyFill="1" applyBorder="1" applyAlignment="1" applyProtection="1">
      <alignment horizontal="center" vertical="center" wrapText="1"/>
      <protection hidden="1"/>
    </xf>
    <xf numFmtId="0" fontId="2" fillId="9" borderId="45" xfId="0" applyFont="1" applyFill="1" applyBorder="1" applyAlignment="1" applyProtection="1">
      <alignment horizontal="center" vertical="center" wrapText="1"/>
      <protection hidden="1"/>
    </xf>
    <xf numFmtId="0" fontId="0" fillId="0" borderId="0" xfId="0" applyBorder="1" applyAlignment="1" applyProtection="1">
      <alignment wrapText="1"/>
      <protection hidden="1"/>
    </xf>
    <xf numFmtId="0" fontId="3" fillId="0" borderId="0" xfId="0" applyFont="1" applyAlignment="1">
      <alignment horizontal="left" vertical="center"/>
    </xf>
    <xf numFmtId="0" fontId="0" fillId="0" borderId="0" xfId="0" applyAlignment="1">
      <alignment horizontal="left"/>
    </xf>
    <xf numFmtId="0" fontId="0" fillId="0" borderId="0" xfId="0" applyAlignment="1">
      <alignment wrapText="1"/>
    </xf>
    <xf numFmtId="0" fontId="30" fillId="0" borderId="5"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4"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3" fillId="0" borderId="29" xfId="0" applyFont="1" applyBorder="1" applyAlignment="1">
      <alignment horizontal="center" vertical="center" wrapText="1"/>
    </xf>
    <xf numFmtId="0" fontId="3" fillId="0" borderId="29" xfId="0" applyFont="1" applyBorder="1" applyAlignment="1">
      <alignment horizontal="left" vertical="center" wrapText="1"/>
    </xf>
    <xf numFmtId="0" fontId="2" fillId="0" borderId="29" xfId="0" applyFont="1" applyBorder="1" applyAlignment="1">
      <alignment horizontal="left" vertical="center" wrapText="1"/>
    </xf>
    <xf numFmtId="0" fontId="29" fillId="16" borderId="27" xfId="0" applyFont="1" applyFill="1" applyBorder="1" applyAlignment="1">
      <alignment horizontal="left" vertical="center" wrapText="1"/>
    </xf>
    <xf numFmtId="0" fontId="29" fillId="16" borderId="29" xfId="0" applyFont="1" applyFill="1" applyBorder="1" applyAlignment="1">
      <alignment horizontal="left" vertical="center" wrapText="1"/>
    </xf>
    <xf numFmtId="0" fontId="29" fillId="16" borderId="28" xfId="0" applyFont="1" applyFill="1" applyBorder="1" applyAlignment="1">
      <alignment horizontal="left" vertical="center" wrapText="1"/>
    </xf>
    <xf numFmtId="0" fontId="29" fillId="16" borderId="27" xfId="0" applyFont="1" applyFill="1" applyBorder="1" applyAlignment="1">
      <alignment horizontal="center" vertical="center" wrapText="1"/>
    </xf>
    <xf numFmtId="0" fontId="29" fillId="16" borderId="29" xfId="0" applyFont="1" applyFill="1" applyBorder="1" applyAlignment="1">
      <alignment horizontal="center" vertical="center" wrapText="1"/>
    </xf>
    <xf numFmtId="0" fontId="29" fillId="16" borderId="28" xfId="0" applyFont="1" applyFill="1" applyBorder="1" applyAlignment="1">
      <alignment horizontal="center" vertical="center" wrapText="1"/>
    </xf>
    <xf numFmtId="0" fontId="3" fillId="0" borderId="5" xfId="0" applyFont="1" applyBorder="1" applyAlignment="1">
      <alignment horizontal="left" vertical="center" wrapText="1"/>
    </xf>
    <xf numFmtId="0" fontId="3" fillId="0" borderId="17" xfId="0" applyFont="1" applyBorder="1" applyAlignment="1">
      <alignment horizontal="left" vertical="center" wrapText="1"/>
    </xf>
    <xf numFmtId="0" fontId="3" fillId="0" borderId="4" xfId="0" applyFont="1" applyBorder="1" applyAlignment="1">
      <alignment horizontal="left" vertical="center" wrapText="1"/>
    </xf>
    <xf numFmtId="0" fontId="2" fillId="13" borderId="27" xfId="0" applyFont="1" applyFill="1" applyBorder="1" applyAlignment="1">
      <alignment horizontal="left" vertical="center" wrapText="1"/>
    </xf>
    <xf numFmtId="0" fontId="2" fillId="13" borderId="28" xfId="0" applyFont="1" applyFill="1" applyBorder="1" applyAlignment="1">
      <alignment horizontal="left" vertical="center" wrapText="1"/>
    </xf>
    <xf numFmtId="0" fontId="2" fillId="13" borderId="5" xfId="0" applyFont="1" applyFill="1" applyBorder="1" applyAlignment="1">
      <alignment horizontal="center" vertical="center" wrapText="1"/>
    </xf>
    <xf numFmtId="0" fontId="2" fillId="13" borderId="17" xfId="0" applyFont="1" applyFill="1" applyBorder="1" applyAlignment="1">
      <alignment horizontal="center" vertical="center" wrapText="1"/>
    </xf>
    <xf numFmtId="0" fontId="2" fillId="13" borderId="4" xfId="0" applyFont="1" applyFill="1" applyBorder="1" applyAlignment="1">
      <alignment horizontal="center" vertical="center" wrapText="1"/>
    </xf>
    <xf numFmtId="0" fontId="29" fillId="16" borderId="5" xfId="0" applyFont="1" applyFill="1" applyBorder="1" applyAlignment="1">
      <alignment horizontal="justify" vertical="center" wrapText="1"/>
    </xf>
    <xf numFmtId="0" fontId="29" fillId="16" borderId="17" xfId="0" applyFont="1" applyFill="1" applyBorder="1" applyAlignment="1">
      <alignment horizontal="justify" vertical="center" wrapText="1"/>
    </xf>
    <xf numFmtId="0" fontId="29" fillId="16" borderId="4" xfId="0" applyFont="1" applyFill="1" applyBorder="1" applyAlignment="1">
      <alignment horizontal="justify" vertical="center" wrapText="1"/>
    </xf>
    <xf numFmtId="0" fontId="2" fillId="0" borderId="0" xfId="0" applyFont="1" applyAlignment="1">
      <alignment horizontal="justify" vertical="center" wrapText="1"/>
    </xf>
    <xf numFmtId="0" fontId="34" fillId="0" borderId="0" xfId="0" applyFont="1" applyAlignment="1">
      <alignment horizontal="center" vertical="center"/>
    </xf>
    <xf numFmtId="0" fontId="0" fillId="0" borderId="0" xfId="0" applyAlignment="1">
      <alignment horizontal="center"/>
    </xf>
    <xf numFmtId="0" fontId="2" fillId="0" borderId="0" xfId="0" applyFont="1" applyAlignment="1">
      <alignment horizontal="right" vertical="center" wrapText="1"/>
    </xf>
    <xf numFmtId="0" fontId="2" fillId="0" borderId="6" xfId="0" applyFont="1" applyBorder="1" applyAlignment="1">
      <alignment horizontal="center" vertical="center" wrapText="1"/>
    </xf>
    <xf numFmtId="0" fontId="2" fillId="0" borderId="0" xfId="0" applyFont="1" applyAlignment="1">
      <alignment horizontal="right" vertical="center"/>
    </xf>
    <xf numFmtId="0" fontId="0" fillId="0" borderId="0" xfId="0" applyAlignment="1"/>
    <xf numFmtId="0" fontId="2" fillId="0" borderId="6" xfId="0" applyFont="1" applyBorder="1" applyAlignment="1">
      <alignment horizontal="center" vertical="center"/>
    </xf>
    <xf numFmtId="0" fontId="0" fillId="0" borderId="6" xfId="0" applyBorder="1" applyAlignment="1"/>
    <xf numFmtId="0" fontId="29" fillId="16" borderId="27" xfId="0" applyFont="1" applyFill="1" applyBorder="1" applyAlignment="1">
      <alignment horizontal="justify" vertical="center" wrapText="1"/>
    </xf>
    <xf numFmtId="0" fontId="29" fillId="16" borderId="29" xfId="0" applyFont="1" applyFill="1" applyBorder="1" applyAlignment="1">
      <alignment horizontal="justify" vertical="center" wrapText="1"/>
    </xf>
    <xf numFmtId="0" fontId="29" fillId="16" borderId="28" xfId="0" applyFont="1" applyFill="1" applyBorder="1" applyAlignment="1">
      <alignment horizontal="justify" vertical="center" wrapText="1"/>
    </xf>
    <xf numFmtId="0" fontId="29" fillId="16" borderId="5" xfId="0" applyFont="1" applyFill="1" applyBorder="1" applyAlignment="1">
      <alignment horizontal="center" vertical="center"/>
    </xf>
    <xf numFmtId="0" fontId="29" fillId="16" borderId="17" xfId="0" applyFont="1" applyFill="1" applyBorder="1" applyAlignment="1">
      <alignment horizontal="center" vertical="center"/>
    </xf>
    <xf numFmtId="0" fontId="29" fillId="16" borderId="54" xfId="0" applyFont="1" applyFill="1" applyBorder="1" applyAlignment="1">
      <alignment horizontal="center" vertical="center"/>
    </xf>
    <xf numFmtId="0" fontId="2" fillId="0" borderId="0" xfId="0" applyFont="1" applyAlignment="1">
      <alignment horizontal="center" vertical="center" wrapText="1"/>
    </xf>
  </cellXfs>
  <cellStyles count="151">
    <cellStyle name="Гиперссылка" xfId="1" builtinId="8" hidden="1"/>
    <cellStyle name="Гиперссылка" xfId="3" builtinId="8" hidden="1"/>
    <cellStyle name="Гиперссылка" xfId="5" builtinId="8" hidden="1"/>
    <cellStyle name="Гиперссылка" xfId="7" builtinId="8" hidden="1"/>
    <cellStyle name="Гиперссылка" xfId="9" builtinId="8" hidden="1"/>
    <cellStyle name="Гиперссылка" xfId="11" builtinId="8" hidden="1"/>
    <cellStyle name="Гиперссылка" xfId="13" builtinId="8" hidden="1"/>
    <cellStyle name="Гиперссылка" xfId="15" builtinId="8" hidden="1"/>
    <cellStyle name="Гиперссылка" xfId="17" builtinId="8" hidden="1"/>
    <cellStyle name="Гиперссылка" xfId="19" builtinId="8" hidden="1"/>
    <cellStyle name="Гиперссылка" xfId="21" builtinId="8" hidden="1"/>
    <cellStyle name="Гиперссылка" xfId="23" builtinId="8" hidden="1"/>
    <cellStyle name="Гиперссылка" xfId="25" builtinId="8" hidden="1"/>
    <cellStyle name="Гиперссылка" xfId="27" builtinId="8" hidden="1"/>
    <cellStyle name="Гиперссылка" xfId="29" builtinId="8" hidden="1"/>
    <cellStyle name="Гиперссылка" xfId="31" builtinId="8" hidden="1"/>
    <cellStyle name="Гиперссылка" xfId="33" builtinId="8" hidden="1"/>
    <cellStyle name="Гиперссылка" xfId="35" builtinId="8" hidden="1"/>
    <cellStyle name="Гиперссылка" xfId="37" builtinId="8" hidden="1"/>
    <cellStyle name="Гиперссылка" xfId="39" builtinId="8" hidden="1"/>
    <cellStyle name="Гиперссылка" xfId="41" builtinId="8" hidden="1"/>
    <cellStyle name="Гиперссылка" xfId="43" builtinId="8" hidden="1"/>
    <cellStyle name="Гиперссылка" xfId="45" builtinId="8" hidden="1"/>
    <cellStyle name="Гиперссылка" xfId="47" builtinId="8" hidden="1"/>
    <cellStyle name="Гиперссылка" xfId="49" builtinId="8" hidden="1"/>
    <cellStyle name="Гиперссылка" xfId="51" builtinId="8" hidden="1"/>
    <cellStyle name="Гиперссылка" xfId="53" builtinId="8" hidden="1"/>
    <cellStyle name="Гиперссылка" xfId="55" builtinId="8" hidden="1"/>
    <cellStyle name="Гиперссылка" xfId="57" builtinId="8" hidden="1"/>
    <cellStyle name="Гиперссылка" xfId="59" builtinId="8" hidden="1"/>
    <cellStyle name="Гиперссылка" xfId="61" builtinId="8" hidden="1"/>
    <cellStyle name="Гиперссылка" xfId="63" builtinId="8" hidden="1"/>
    <cellStyle name="Гиперссылка" xfId="65" builtinId="8" hidden="1"/>
    <cellStyle name="Гиперссылка" xfId="67" builtinId="8" hidden="1"/>
    <cellStyle name="Гиперссылка" xfId="69" builtinId="8" hidden="1"/>
    <cellStyle name="Гиперссылка" xfId="71" builtinId="8" hidden="1"/>
    <cellStyle name="Гиперссылка" xfId="73" builtinId="8" hidden="1"/>
    <cellStyle name="Гиперссылка" xfId="75" builtinId="8" hidden="1"/>
    <cellStyle name="Гиперссылка" xfId="77" builtinId="8" hidden="1"/>
    <cellStyle name="Гиперссылка" xfId="79" builtinId="8" hidden="1"/>
    <cellStyle name="Гиперссылка" xfId="81" builtinId="8" hidden="1"/>
    <cellStyle name="Гиперссылка" xfId="83" builtinId="8" hidden="1"/>
    <cellStyle name="Гиперссылка" xfId="85" builtinId="8" hidden="1"/>
    <cellStyle name="Гиперссылка" xfId="87" builtinId="8" hidden="1"/>
    <cellStyle name="Гиперссылка" xfId="89" builtinId="8" hidden="1"/>
    <cellStyle name="Гиперссылка" xfId="91" builtinId="8" hidden="1"/>
    <cellStyle name="Гиперссылка" xfId="93" builtinId="8" hidden="1"/>
    <cellStyle name="Гиперссылка" xfId="95" builtinId="8" hidden="1"/>
    <cellStyle name="Гиперссылка" xfId="97" builtinId="8" hidden="1"/>
    <cellStyle name="Гиперссылка" xfId="99" builtinId="8" hidden="1"/>
    <cellStyle name="Гиперссылка" xfId="101" builtinId="8" hidden="1"/>
    <cellStyle name="Гиперссылка" xfId="103" builtinId="8" hidden="1"/>
    <cellStyle name="Гиперссылка" xfId="105" builtinId="8" hidden="1"/>
    <cellStyle name="Гиперссылка" xfId="107" builtinId="8" hidden="1"/>
    <cellStyle name="Гиперссылка" xfId="109" builtinId="8" hidden="1"/>
    <cellStyle name="Гиперссылка" xfId="111" builtinId="8" hidden="1"/>
    <cellStyle name="Гиперссылка" xfId="113" builtinId="8" hidden="1"/>
    <cellStyle name="Гиперссылка" xfId="115" builtinId="8" hidden="1"/>
    <cellStyle name="Гиперссылка" xfId="117" builtinId="8" hidden="1"/>
    <cellStyle name="Гиперссылка" xfId="119" builtinId="8" hidden="1"/>
    <cellStyle name="Гиперссылка" xfId="121" builtinId="8" hidden="1"/>
    <cellStyle name="Гиперссылка" xfId="123" builtinId="8" hidden="1"/>
    <cellStyle name="Гиперссылка" xfId="125" builtinId="8" hidden="1"/>
    <cellStyle name="Гиперссылка" xfId="127" builtinId="8" hidden="1"/>
    <cellStyle name="Гиперссылка" xfId="129" builtinId="8" hidden="1"/>
    <cellStyle name="Гиперссылка" xfId="131" builtinId="8" hidden="1"/>
    <cellStyle name="Гиперссылка" xfId="133" builtinId="8" hidden="1"/>
    <cellStyle name="Гиперссылка" xfId="135" builtinId="8" hidden="1"/>
    <cellStyle name="Гиперссылка" xfId="137" builtinId="8" hidden="1"/>
    <cellStyle name="Гиперссылка" xfId="139" builtinId="8" hidden="1"/>
    <cellStyle name="Гиперссылка" xfId="141" builtinId="8" hidden="1"/>
    <cellStyle name="Гиперссылка" xfId="143" builtinId="8" hidden="1"/>
    <cellStyle name="Гиперссылка" xfId="145" builtinId="8" hidden="1"/>
    <cellStyle name="Денежный" xfId="149" builtinId="4"/>
    <cellStyle name="Обычный" xfId="0" builtinId="0"/>
    <cellStyle name="Обычный 2" xfId="147"/>
    <cellStyle name="Обычный 3" xfId="148"/>
    <cellStyle name="Открывавшаяся гиперссылка" xfId="2" builtinId="9" hidden="1"/>
    <cellStyle name="Открывавшаяся гиперссылка" xfId="4" builtinId="9" hidden="1"/>
    <cellStyle name="Открывавшаяся гиперссылка" xfId="6" builtinId="9" hidden="1"/>
    <cellStyle name="Открывавшаяся гиперссылка" xfId="8" builtinId="9" hidden="1"/>
    <cellStyle name="Открывавшаяся гиперссылка" xfId="10" builtinId="9" hidden="1"/>
    <cellStyle name="Открывавшаяся гиперссылка" xfId="12" builtinId="9" hidden="1"/>
    <cellStyle name="Открывавшаяся гиперссылка" xfId="14" builtinId="9" hidden="1"/>
    <cellStyle name="Открывавшаяся гиперссылка" xfId="16" builtinId="9" hidden="1"/>
    <cellStyle name="Открывавшаяся гиперссылка" xfId="18" builtinId="9" hidden="1"/>
    <cellStyle name="Открывавшаяся гиперссылка" xfId="20" builtinId="9" hidden="1"/>
    <cellStyle name="Открывавшаяся гиперссылка" xfId="22" builtinId="9" hidden="1"/>
    <cellStyle name="Открывавшаяся гиперссылка" xfId="24" builtinId="9" hidden="1"/>
    <cellStyle name="Открывавшаяся гиперссылка" xfId="26" builtinId="9" hidden="1"/>
    <cellStyle name="Открывавшаяся гиперссылка" xfId="28" builtinId="9" hidden="1"/>
    <cellStyle name="Открывавшаяся гиперссылка" xfId="30" builtinId="9" hidden="1"/>
    <cellStyle name="Открывавшаяся гиперссылка" xfId="32" builtinId="9" hidden="1"/>
    <cellStyle name="Открывавшаяся гиперссылка" xfId="34" builtinId="9" hidden="1"/>
    <cellStyle name="Открывавшаяся гиперссылка" xfId="36" builtinId="9" hidden="1"/>
    <cellStyle name="Открывавшаяся гиперссылка" xfId="38" builtinId="9" hidden="1"/>
    <cellStyle name="Открывавшаяся гиперссылка" xfId="40" builtinId="9" hidden="1"/>
    <cellStyle name="Открывавшаяся гиперссылка" xfId="42" builtinId="9" hidden="1"/>
    <cellStyle name="Открывавшаяся гиперссылка" xfId="44" builtinId="9" hidden="1"/>
    <cellStyle name="Открывавшаяся гиперссылка" xfId="46" builtinId="9" hidden="1"/>
    <cellStyle name="Открывавшаяся гиперссылка" xfId="48" builtinId="9" hidden="1"/>
    <cellStyle name="Открывавшаяся гиперссылка" xfId="50" builtinId="9" hidden="1"/>
    <cellStyle name="Открывавшаяся гиперссылка" xfId="52" builtinId="9" hidden="1"/>
    <cellStyle name="Открывавшаяся гиперссылка" xfId="54" builtinId="9" hidden="1"/>
    <cellStyle name="Открывавшаяся гиперссылка" xfId="56" builtinId="9" hidden="1"/>
    <cellStyle name="Открывавшаяся гиперссылка" xfId="58" builtinId="9" hidden="1"/>
    <cellStyle name="Открывавшаяся гиперссылка" xfId="60" builtinId="9" hidden="1"/>
    <cellStyle name="Открывавшаяся гиперссылка" xfId="62" builtinId="9" hidden="1"/>
    <cellStyle name="Открывавшаяся гиперссылка" xfId="64" builtinId="9" hidden="1"/>
    <cellStyle name="Открывавшаяся гиперссылка" xfId="66" builtinId="9" hidden="1"/>
    <cellStyle name="Открывавшаяся гиперссылка" xfId="68" builtinId="9" hidden="1"/>
    <cellStyle name="Открывавшаяся гиперссылка" xfId="70" builtinId="9" hidden="1"/>
    <cellStyle name="Открывавшаяся гиперссылка" xfId="72" builtinId="9" hidden="1"/>
    <cellStyle name="Открывавшаяся гиперссылка" xfId="74" builtinId="9" hidden="1"/>
    <cellStyle name="Открывавшаяся гиперссылка" xfId="76" builtinId="9" hidden="1"/>
    <cellStyle name="Открывавшаяся гиперссылка" xfId="78" builtinId="9" hidden="1"/>
    <cellStyle name="Открывавшаяся гиперссылка" xfId="80" builtinId="9" hidden="1"/>
    <cellStyle name="Открывавшаяся гиперссылка" xfId="82" builtinId="9" hidden="1"/>
    <cellStyle name="Открывавшаяся гиперссылка" xfId="84" builtinId="9" hidden="1"/>
    <cellStyle name="Открывавшаяся гиперссылка" xfId="86" builtinId="9" hidden="1"/>
    <cellStyle name="Открывавшаяся гиперссылка" xfId="88" builtinId="9" hidden="1"/>
    <cellStyle name="Открывавшаяся гиперссылка" xfId="90" builtinId="9" hidden="1"/>
    <cellStyle name="Открывавшаяся гиперссылка" xfId="92" builtinId="9" hidden="1"/>
    <cellStyle name="Открывавшаяся гиперссылка" xfId="94" builtinId="9" hidden="1"/>
    <cellStyle name="Открывавшаяся гиперссылка" xfId="96" builtinId="9" hidden="1"/>
    <cellStyle name="Открывавшаяся гиперссылка" xfId="98" builtinId="9" hidden="1"/>
    <cellStyle name="Открывавшаяся гиперссылка" xfId="100" builtinId="9" hidden="1"/>
    <cellStyle name="Открывавшаяся гиперссылка" xfId="102" builtinId="9" hidden="1"/>
    <cellStyle name="Открывавшаяся гиперссылка" xfId="104" builtinId="9" hidden="1"/>
    <cellStyle name="Открывавшаяся гиперссылка" xfId="106" builtinId="9" hidden="1"/>
    <cellStyle name="Открывавшаяся гиперссылка" xfId="108" builtinId="9" hidden="1"/>
    <cellStyle name="Открывавшаяся гиперссылка" xfId="110" builtinId="9" hidden="1"/>
    <cellStyle name="Открывавшаяся гиперссылка" xfId="112" builtinId="9" hidden="1"/>
    <cellStyle name="Открывавшаяся гиперссылка" xfId="114" builtinId="9" hidden="1"/>
    <cellStyle name="Открывавшаяся гиперссылка" xfId="116" builtinId="9" hidden="1"/>
    <cellStyle name="Открывавшаяся гиперссылка" xfId="118" builtinId="9" hidden="1"/>
    <cellStyle name="Открывавшаяся гиперссылка" xfId="120" builtinId="9" hidden="1"/>
    <cellStyle name="Открывавшаяся гиперссылка" xfId="122" builtinId="9" hidden="1"/>
    <cellStyle name="Открывавшаяся гиперссылка" xfId="124" builtinId="9" hidden="1"/>
    <cellStyle name="Открывавшаяся гиперссылка" xfId="126" builtinId="9" hidden="1"/>
    <cellStyle name="Открывавшаяся гиперссылка" xfId="128" builtinId="9" hidden="1"/>
    <cellStyle name="Открывавшаяся гиперссылка" xfId="130" builtinId="9" hidden="1"/>
    <cellStyle name="Открывавшаяся гиперссылка" xfId="132" builtinId="9" hidden="1"/>
    <cellStyle name="Открывавшаяся гиперссылка" xfId="134" builtinId="9" hidden="1"/>
    <cellStyle name="Открывавшаяся гиперссылка" xfId="136" builtinId="9" hidden="1"/>
    <cellStyle name="Открывавшаяся гиперссылка" xfId="138" builtinId="9" hidden="1"/>
    <cellStyle name="Открывавшаяся гиперссылка" xfId="140" builtinId="9" hidden="1"/>
    <cellStyle name="Открывавшаяся гиперссылка" xfId="142" builtinId="9" hidden="1"/>
    <cellStyle name="Открывавшаяся гиперссылка" xfId="144" builtinId="9" hidden="1"/>
    <cellStyle name="Открывавшаяся гиперссылка" xfId="146" builtinId="9" hidden="1"/>
    <cellStyle name="Процентный" xfId="150" builtinId="5"/>
  </cellStyles>
  <dxfs count="3">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xdr:row>
          <xdr:rowOff>0</xdr:rowOff>
        </xdr:from>
        <xdr:to>
          <xdr:col>0</xdr:col>
          <xdr:colOff>8362950</xdr:colOff>
          <xdr:row>27</xdr:row>
          <xdr:rowOff>171450</xdr:rowOff>
        </xdr:to>
        <xdr:sp macro="" textlink="">
          <xdr:nvSpPr>
            <xdr:cNvPr id="9217" name="Object 1" hidden="1">
              <a:extLst>
                <a:ext uri="{63B3BB69-23CF-44E3-9099-C40C66FF867C}">
                  <a14:compatExt spid="_x0000_s9217"/>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163830</xdr:colOff>
          <xdr:row>4</xdr:row>
          <xdr:rowOff>57150</xdr:rowOff>
        </xdr:from>
        <xdr:to>
          <xdr:col>0</xdr:col>
          <xdr:colOff>8679180</xdr:colOff>
          <xdr:row>32</xdr:row>
          <xdr:rowOff>76200</xdr:rowOff>
        </xdr:to>
        <xdr:sp macro="" textlink="">
          <xdr:nvSpPr>
            <xdr:cNvPr id="17409" name="Object 1" hidden="1">
              <a:extLst>
                <a:ext uri="{63B3BB69-23CF-44E3-9099-C40C66FF867C}">
                  <a14:compatExt spid="_x0000_s17409"/>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6381750</xdr:colOff>
          <xdr:row>30</xdr:row>
          <xdr:rowOff>0</xdr:rowOff>
        </xdr:to>
        <xdr:sp macro="" textlink="">
          <xdr:nvSpPr>
            <xdr:cNvPr id="16385" name="Object 1" hidden="1">
              <a:extLst>
                <a:ext uri="{63B3BB69-23CF-44E3-9099-C40C66FF867C}">
                  <a14:compatExt spid="_x0000_s16385"/>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106680</xdr:colOff>
          <xdr:row>31</xdr:row>
          <xdr:rowOff>190500</xdr:rowOff>
        </xdr:from>
        <xdr:to>
          <xdr:col>0</xdr:col>
          <xdr:colOff>5974080</xdr:colOff>
          <xdr:row>61</xdr:row>
          <xdr:rowOff>11430</xdr:rowOff>
        </xdr:to>
        <xdr:sp macro="" textlink="">
          <xdr:nvSpPr>
            <xdr:cNvPr id="16386" name="Object 2" hidden="1">
              <a:extLst>
                <a:ext uri="{63B3BB69-23CF-44E3-9099-C40C66FF867C}">
                  <a14:compatExt spid="_x0000_s16386"/>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3" Type="http://schemas.openxmlformats.org/officeDocument/2006/relationships/package" Target="../embeddings/_________Microsoft_Visio1.vsdx"/><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image" Target="../media/image1.emf"/></Relationships>
</file>

<file path=xl/worksheets/_rels/sheet11.xml.rels><?xml version="1.0" encoding="UTF-8" standalone="yes"?>
<Relationships xmlns="http://schemas.openxmlformats.org/package/2006/relationships"><Relationship Id="rId3" Type="http://schemas.openxmlformats.org/officeDocument/2006/relationships/package" Target="../embeddings/_________Microsoft_Visio2.vsdx"/><Relationship Id="rId2" Type="http://schemas.openxmlformats.org/officeDocument/2006/relationships/vmlDrawing" Target="../drawings/vmlDrawing2.vml"/><Relationship Id="rId1" Type="http://schemas.openxmlformats.org/officeDocument/2006/relationships/drawing" Target="../drawings/drawing2.xml"/><Relationship Id="rId4" Type="http://schemas.openxmlformats.org/officeDocument/2006/relationships/image" Target="../media/image2.emf"/></Relationships>
</file>

<file path=xl/worksheets/_rels/sheet12.xml.rels><?xml version="1.0" encoding="UTF-8" standalone="yes"?>
<Relationships xmlns="http://schemas.openxmlformats.org/package/2006/relationships"><Relationship Id="rId3" Type="http://schemas.openxmlformats.org/officeDocument/2006/relationships/package" Target="../embeddings/_________Microsoft_Visio3.vsdx"/><Relationship Id="rId2" Type="http://schemas.openxmlformats.org/officeDocument/2006/relationships/vmlDrawing" Target="../drawings/vmlDrawing3.vml"/><Relationship Id="rId1" Type="http://schemas.openxmlformats.org/officeDocument/2006/relationships/drawing" Target="../drawings/drawing3.xml"/><Relationship Id="rId6" Type="http://schemas.openxmlformats.org/officeDocument/2006/relationships/image" Target="../media/image4.emf"/><Relationship Id="rId5" Type="http://schemas.openxmlformats.org/officeDocument/2006/relationships/package" Target="../embeddings/_________Microsoft_Visio4.vsdx"/><Relationship Id="rId4" Type="http://schemas.openxmlformats.org/officeDocument/2006/relationships/image" Target="../media/image3.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B1:N29"/>
  <sheetViews>
    <sheetView tabSelected="1" zoomScale="115" zoomScaleNormal="115" workbookViewId="0">
      <selection activeCell="E24" sqref="E24"/>
    </sheetView>
  </sheetViews>
  <sheetFormatPr defaultColWidth="8.83984375" defaultRowHeight="14.4" x14ac:dyDescent="0.55000000000000004"/>
  <cols>
    <col min="1" max="1" width="0.68359375" style="14" customWidth="1"/>
    <col min="2" max="2" width="27.83984375" style="14" customWidth="1"/>
    <col min="3" max="4" width="15.578125" style="1" customWidth="1"/>
    <col min="5" max="6" width="13" style="1" customWidth="1"/>
    <col min="7" max="7" width="2.26171875" style="1" customWidth="1"/>
    <col min="8" max="8" width="27" style="14" customWidth="1"/>
    <col min="9" max="9" width="15.26171875" style="14" customWidth="1"/>
    <col min="10" max="10" width="12.578125" style="14" customWidth="1"/>
    <col min="11" max="11" width="13.41796875" style="14" customWidth="1"/>
    <col min="12" max="12" width="0.15625" style="14" customWidth="1"/>
    <col min="13" max="16384" width="8.83984375" style="14"/>
  </cols>
  <sheetData>
    <row r="1" spans="2:12" ht="15.75" customHeight="1" thickBot="1" x14ac:dyDescent="0.6">
      <c r="B1" s="198" t="s">
        <v>80</v>
      </c>
      <c r="C1" s="199"/>
      <c r="D1" s="199"/>
      <c r="E1" s="199"/>
      <c r="F1" s="199"/>
      <c r="G1" s="199"/>
      <c r="H1" s="199"/>
      <c r="I1" s="199"/>
      <c r="J1" s="200"/>
      <c r="K1" s="200"/>
    </row>
    <row r="2" spans="2:12" ht="0.75" hidden="1" customHeight="1" x14ac:dyDescent="0.55000000000000004">
      <c r="B2" s="2"/>
      <c r="C2" s="15"/>
      <c r="D2" s="15"/>
      <c r="E2" s="15"/>
      <c r="F2" s="15"/>
      <c r="G2" s="15"/>
    </row>
    <row r="3" spans="2:12" ht="0.75" hidden="1" customHeight="1" x14ac:dyDescent="0.55000000000000004">
      <c r="B3" s="2"/>
      <c r="C3" s="15"/>
      <c r="D3" s="15"/>
      <c r="E3" s="15"/>
      <c r="F3" s="15"/>
      <c r="G3" s="15"/>
    </row>
    <row r="4" spans="2:12" ht="0.75" hidden="1" customHeight="1" thickBot="1" x14ac:dyDescent="0.6">
      <c r="B4" s="2"/>
      <c r="C4" s="15"/>
      <c r="D4" s="15"/>
      <c r="E4" s="15"/>
      <c r="F4" s="15"/>
      <c r="G4" s="15"/>
    </row>
    <row r="5" spans="2:12" ht="45" customHeight="1" thickBot="1" x14ac:dyDescent="0.6">
      <c r="B5" s="201" t="s">
        <v>78</v>
      </c>
      <c r="C5" s="202"/>
      <c r="D5" s="202"/>
      <c r="E5" s="202"/>
      <c r="F5" s="202"/>
      <c r="G5" s="202"/>
      <c r="H5" s="202"/>
      <c r="I5" s="203"/>
      <c r="J5" s="6" t="s">
        <v>44</v>
      </c>
      <c r="K5" s="11" t="s">
        <v>45</v>
      </c>
    </row>
    <row r="6" spans="2:12" ht="27" hidden="1" customHeight="1" x14ac:dyDescent="0.55000000000000004">
      <c r="C6" s="14"/>
      <c r="D6" s="14"/>
      <c r="E6" s="14"/>
      <c r="F6" s="14"/>
      <c r="G6" s="14"/>
    </row>
    <row r="7" spans="2:12" ht="38.25" hidden="1" customHeight="1" x14ac:dyDescent="0.55000000000000004">
      <c r="C7" s="14"/>
      <c r="D7" s="14"/>
      <c r="E7" s="14"/>
      <c r="F7" s="14"/>
      <c r="G7" s="14"/>
    </row>
    <row r="8" spans="2:12" ht="2.25" customHeight="1" x14ac:dyDescent="0.55000000000000004"/>
    <row r="9" spans="2:12" s="19" customFormat="1" ht="16.5" customHeight="1" thickBot="1" x14ac:dyDescent="0.6">
      <c r="B9" s="226" t="s">
        <v>79</v>
      </c>
      <c r="C9" s="227"/>
      <c r="D9" s="227"/>
      <c r="E9" s="227"/>
      <c r="F9" s="227"/>
      <c r="G9" s="227"/>
      <c r="H9" s="227"/>
      <c r="I9" s="227"/>
      <c r="J9" s="227"/>
      <c r="K9" s="227"/>
    </row>
    <row r="10" spans="2:12" ht="15" customHeight="1" x14ac:dyDescent="0.55000000000000004">
      <c r="B10" s="214" t="s">
        <v>72</v>
      </c>
      <c r="C10" s="215"/>
      <c r="D10" s="215"/>
      <c r="E10" s="215"/>
      <c r="F10" s="215"/>
      <c r="G10" s="215"/>
      <c r="H10" s="215"/>
      <c r="I10" s="215"/>
      <c r="J10" s="215"/>
      <c r="K10" s="215"/>
      <c r="L10" s="121"/>
    </row>
    <row r="11" spans="2:12" x14ac:dyDescent="0.55000000000000004">
      <c r="B11" s="216" t="s">
        <v>48</v>
      </c>
      <c r="C11" s="217"/>
      <c r="D11" s="217"/>
      <c r="E11" s="217"/>
      <c r="F11" s="217"/>
      <c r="G11" s="217"/>
      <c r="H11" s="217"/>
      <c r="I11" s="217"/>
      <c r="J11" s="217"/>
      <c r="K11" s="217"/>
      <c r="L11" s="218"/>
    </row>
    <row r="12" spans="2:12" ht="14.7" thickBot="1" x14ac:dyDescent="0.6">
      <c r="B12" s="216" t="s">
        <v>51</v>
      </c>
      <c r="C12" s="217"/>
      <c r="D12" s="217"/>
      <c r="E12" s="217"/>
      <c r="F12" s="217"/>
      <c r="G12" s="217"/>
      <c r="H12" s="217"/>
      <c r="I12" s="217"/>
      <c r="J12" s="217"/>
      <c r="K12" s="217"/>
      <c r="L12" s="218"/>
    </row>
    <row r="13" spans="2:12" s="19" customFormat="1" ht="15.4" customHeight="1" thickBot="1" x14ac:dyDescent="0.6">
      <c r="B13" s="228" t="s">
        <v>73</v>
      </c>
      <c r="C13" s="229"/>
      <c r="D13" s="229"/>
      <c r="E13" s="229"/>
      <c r="F13" s="229"/>
      <c r="G13" s="230"/>
      <c r="H13" s="230"/>
      <c r="I13" s="230"/>
      <c r="J13" s="230"/>
      <c r="K13" s="231"/>
      <c r="L13" s="22"/>
    </row>
    <row r="14" spans="2:12" s="137" customFormat="1" ht="4.5" customHeight="1" thickBot="1" x14ac:dyDescent="0.6">
      <c r="B14" s="139"/>
      <c r="C14" s="139"/>
      <c r="D14" s="139"/>
      <c r="E14" s="139"/>
      <c r="F14" s="139"/>
      <c r="G14" s="138"/>
      <c r="H14" s="138"/>
      <c r="I14" s="138"/>
      <c r="J14" s="138"/>
      <c r="K14" s="138"/>
      <c r="L14" s="22"/>
    </row>
    <row r="15" spans="2:12" s="19" customFormat="1" ht="18" customHeight="1" thickBot="1" x14ac:dyDescent="0.6">
      <c r="B15" s="206" t="s">
        <v>74</v>
      </c>
      <c r="C15" s="207"/>
      <c r="D15" s="207"/>
      <c r="E15" s="207"/>
      <c r="F15" s="207"/>
      <c r="G15" s="207"/>
      <c r="H15" s="207"/>
      <c r="I15" s="207"/>
      <c r="J15" s="208"/>
      <c r="K15" s="25">
        <v>9</v>
      </c>
      <c r="L15" s="22"/>
    </row>
    <row r="16" spans="2:12" s="19" customFormat="1" ht="12" customHeight="1" x14ac:dyDescent="0.55000000000000004">
      <c r="B16" s="23"/>
      <c r="C16" s="24"/>
      <c r="D16" s="24"/>
      <c r="E16" s="24"/>
      <c r="F16" s="24"/>
      <c r="G16" s="7"/>
      <c r="H16" s="22"/>
      <c r="I16" s="22"/>
      <c r="J16" s="22"/>
      <c r="K16" s="22"/>
      <c r="L16" s="22"/>
    </row>
    <row r="17" spans="2:14" ht="17.25" customHeight="1" thickBot="1" x14ac:dyDescent="0.6">
      <c r="B17" s="219" t="s">
        <v>75</v>
      </c>
      <c r="C17" s="219"/>
      <c r="D17" s="219"/>
      <c r="E17" s="219"/>
      <c r="F17" s="219"/>
      <c r="G17" s="220"/>
      <c r="H17" s="221"/>
      <c r="I17" s="221"/>
      <c r="J17" s="221"/>
      <c r="K17" s="221"/>
      <c r="N17" s="19"/>
    </row>
    <row r="18" spans="2:14" ht="24.75" customHeight="1" x14ac:dyDescent="0.55000000000000004">
      <c r="B18" s="192" t="s">
        <v>76</v>
      </c>
      <c r="C18" s="222" t="s">
        <v>50</v>
      </c>
      <c r="D18" s="222"/>
      <c r="E18" s="222"/>
      <c r="F18" s="223" t="s">
        <v>49</v>
      </c>
      <c r="G18" s="9"/>
      <c r="H18" s="209" t="s">
        <v>54</v>
      </c>
      <c r="I18" s="211" t="s">
        <v>55</v>
      </c>
      <c r="J18" s="212"/>
      <c r="K18" s="213"/>
      <c r="N18" s="19"/>
    </row>
    <row r="19" spans="2:14" ht="12" customHeight="1" thickBot="1" x14ac:dyDescent="0.6">
      <c r="B19" s="193"/>
      <c r="C19" s="37" t="s">
        <v>5</v>
      </c>
      <c r="D19" s="38" t="s">
        <v>52</v>
      </c>
      <c r="E19" s="39" t="s">
        <v>53</v>
      </c>
      <c r="F19" s="224"/>
      <c r="G19" s="9"/>
      <c r="H19" s="210"/>
      <c r="I19" s="13" t="s">
        <v>5</v>
      </c>
      <c r="J19" s="3" t="s">
        <v>52</v>
      </c>
      <c r="K19" s="4" t="s">
        <v>53</v>
      </c>
      <c r="N19" s="20"/>
    </row>
    <row r="20" spans="2:14" s="16" customFormat="1" ht="12" customHeight="1" thickBot="1" x14ac:dyDescent="0.6">
      <c r="B20" s="194"/>
      <c r="C20" s="43">
        <v>0.5</v>
      </c>
      <c r="D20" s="44">
        <v>2</v>
      </c>
      <c r="E20" s="45">
        <v>4</v>
      </c>
      <c r="F20" s="225"/>
      <c r="G20" s="9"/>
      <c r="H20" s="40">
        <f>K15/60</f>
        <v>0.15</v>
      </c>
      <c r="I20" s="41">
        <v>0.5</v>
      </c>
      <c r="J20" s="41">
        <v>2</v>
      </c>
      <c r="K20" s="42">
        <v>4</v>
      </c>
      <c r="N20" s="17"/>
    </row>
    <row r="21" spans="2:14" ht="15.6" x14ac:dyDescent="0.55000000000000004">
      <c r="B21" s="26" t="s">
        <v>11</v>
      </c>
      <c r="C21" s="47">
        <v>0</v>
      </c>
      <c r="D21" s="47">
        <v>0</v>
      </c>
      <c r="E21" s="47">
        <v>1</v>
      </c>
      <c r="F21" s="46">
        <v>8</v>
      </c>
      <c r="G21" s="8"/>
      <c r="H21" s="204" t="s">
        <v>57</v>
      </c>
      <c r="I21" s="18">
        <f>ROUND($H$20*C$20*$F21*IF(INT(C21)&gt;=12,12,IF(C21&lt;=0,0,C21)),2)</f>
        <v>0</v>
      </c>
      <c r="J21" s="18">
        <f t="shared" ref="J21:K25" si="0">ROUND($H$20*D$20*$F21*IF(INT(D21)&gt;=12,12,IF(D21&lt;=0,0,D21)),2)</f>
        <v>0</v>
      </c>
      <c r="K21" s="52">
        <f t="shared" si="0"/>
        <v>4.8</v>
      </c>
      <c r="L21" s="12">
        <f>$F21*IF(F21&gt;=16,16,IF(F21&lt;=0,0,F21))</f>
        <v>64</v>
      </c>
    </row>
    <row r="22" spans="2:14" ht="15.6" x14ac:dyDescent="0.55000000000000004">
      <c r="B22" s="26" t="s">
        <v>35</v>
      </c>
      <c r="C22" s="47">
        <v>0</v>
      </c>
      <c r="D22" s="47">
        <v>1</v>
      </c>
      <c r="E22" s="47">
        <v>0</v>
      </c>
      <c r="F22" s="46">
        <v>7</v>
      </c>
      <c r="G22" s="8"/>
      <c r="H22" s="204"/>
      <c r="I22" s="18">
        <f t="shared" ref="I22:I27" si="1">ROUND($H$20*C$20*$F22*IF(INT(C22)&gt;=12,12,IF(C22&lt;=0,0,C22)),2)</f>
        <v>0</v>
      </c>
      <c r="J22" s="18">
        <f t="shared" si="0"/>
        <v>2.1</v>
      </c>
      <c r="K22" s="52">
        <f t="shared" si="0"/>
        <v>0</v>
      </c>
      <c r="N22" s="48"/>
    </row>
    <row r="23" spans="2:14" ht="15.6" x14ac:dyDescent="0.55000000000000004">
      <c r="B23" s="26" t="s">
        <v>12</v>
      </c>
      <c r="C23" s="47">
        <v>0</v>
      </c>
      <c r="D23" s="47">
        <v>1</v>
      </c>
      <c r="E23" s="47">
        <v>0</v>
      </c>
      <c r="F23" s="46">
        <v>6</v>
      </c>
      <c r="G23" s="8"/>
      <c r="H23" s="204"/>
      <c r="I23" s="18">
        <f t="shared" si="1"/>
        <v>0</v>
      </c>
      <c r="J23" s="18">
        <f t="shared" si="0"/>
        <v>1.8</v>
      </c>
      <c r="K23" s="52">
        <f t="shared" si="0"/>
        <v>0</v>
      </c>
    </row>
    <row r="24" spans="2:14" ht="15.6" x14ac:dyDescent="0.55000000000000004">
      <c r="B24" s="50" t="s">
        <v>16</v>
      </c>
      <c r="C24" s="47">
        <v>1</v>
      </c>
      <c r="D24" s="47">
        <v>0</v>
      </c>
      <c r="E24" s="47">
        <v>0</v>
      </c>
      <c r="F24" s="46">
        <v>5</v>
      </c>
      <c r="G24" s="8"/>
      <c r="H24" s="204"/>
      <c r="I24" s="18">
        <f t="shared" si="1"/>
        <v>0.38</v>
      </c>
      <c r="J24" s="18">
        <f t="shared" si="0"/>
        <v>0</v>
      </c>
      <c r="K24" s="52">
        <f t="shared" si="0"/>
        <v>0</v>
      </c>
    </row>
    <row r="25" spans="2:14" ht="15.6" x14ac:dyDescent="0.55000000000000004">
      <c r="B25" s="50" t="s">
        <v>17</v>
      </c>
      <c r="C25" s="47">
        <v>0</v>
      </c>
      <c r="D25" s="47">
        <v>1</v>
      </c>
      <c r="E25" s="47">
        <v>0</v>
      </c>
      <c r="F25" s="46">
        <v>4</v>
      </c>
      <c r="G25" s="8"/>
      <c r="H25" s="204"/>
      <c r="I25" s="18">
        <f t="shared" si="1"/>
        <v>0</v>
      </c>
      <c r="J25" s="18">
        <f t="shared" si="0"/>
        <v>1.2</v>
      </c>
      <c r="K25" s="52">
        <f t="shared" si="0"/>
        <v>0</v>
      </c>
      <c r="N25" s="48"/>
    </row>
    <row r="26" spans="2:14" ht="15.6" x14ac:dyDescent="0.55000000000000004">
      <c r="B26" s="50" t="s">
        <v>18</v>
      </c>
      <c r="C26" s="47">
        <v>0</v>
      </c>
      <c r="D26" s="47">
        <v>0</v>
      </c>
      <c r="E26" s="47">
        <v>1</v>
      </c>
      <c r="F26" s="46">
        <v>3</v>
      </c>
      <c r="G26" s="8"/>
      <c r="H26" s="204"/>
      <c r="I26" s="18">
        <f t="shared" si="1"/>
        <v>0</v>
      </c>
      <c r="J26" s="18">
        <f>ROUND($H$20*D$20*$F26*IF(D26&gt;=12,12,IF(D26&lt;=0,0,D26)),2)</f>
        <v>0</v>
      </c>
      <c r="K26" s="52">
        <f>ROUND($H$20*E$20*$F26*IF(INT(E26)&gt;=12,12,IF(E26&lt;=0,0,E26)),2)</f>
        <v>1.8</v>
      </c>
    </row>
    <row r="27" spans="2:14" ht="15.9" thickBot="1" x14ac:dyDescent="0.6">
      <c r="B27" s="26" t="s">
        <v>13</v>
      </c>
      <c r="C27" s="47">
        <v>1</v>
      </c>
      <c r="D27" s="47">
        <v>0</v>
      </c>
      <c r="E27" s="47">
        <v>0</v>
      </c>
      <c r="F27" s="46">
        <v>2</v>
      </c>
      <c r="G27" s="8"/>
      <c r="H27" s="204"/>
      <c r="I27" s="18">
        <f t="shared" si="1"/>
        <v>0.15</v>
      </c>
      <c r="J27" s="18">
        <f>ROUND($H$20*D$20*$F27*IF(D27&gt;=12,12,IF(D27&lt;=0,0,D27)),2)</f>
        <v>0</v>
      </c>
      <c r="K27" s="52">
        <f>ROUND($H$20*E$20*$F27*IF(INT(E27)&gt;=12,12,IF(E27&lt;=0,0,E27)),2)</f>
        <v>0</v>
      </c>
    </row>
    <row r="28" spans="2:14" ht="27" customHeight="1" thickBot="1" x14ac:dyDescent="0.6">
      <c r="B28" s="205"/>
      <c r="C28" s="205"/>
      <c r="D28" s="205"/>
      <c r="E28" s="205"/>
      <c r="F28" s="205"/>
      <c r="G28" s="14"/>
      <c r="H28" s="127" t="s">
        <v>56</v>
      </c>
      <c r="I28" s="195">
        <f>SUM(I21:K27)</f>
        <v>12.230000000000002</v>
      </c>
      <c r="J28" s="196"/>
      <c r="K28" s="197"/>
      <c r="L28" s="5"/>
    </row>
    <row r="29" spans="2:14" ht="15.75" customHeight="1" x14ac:dyDescent="0.55000000000000004"/>
  </sheetData>
  <sheetProtection algorithmName="SHA-512" hashValue="fs1huoX4Wg8HNzCfZtF+XScHINJuXD3/C/1Eqsd93dE7qUp6KahtYsBop/NrckEBoHksNapVi6+1SSHptk8pcw==" saltValue="nWTSpWRnXXni/pb/8/VS3A==" spinCount="100000" sheet="1" objects="1" scenarios="1" selectLockedCells="1"/>
  <mergeCells count="17">
    <mergeCell ref="B13:K13"/>
    <mergeCell ref="B18:B20"/>
    <mergeCell ref="I28:K28"/>
    <mergeCell ref="B1:K1"/>
    <mergeCell ref="B5:I5"/>
    <mergeCell ref="H21:H27"/>
    <mergeCell ref="B28:F28"/>
    <mergeCell ref="B15:J15"/>
    <mergeCell ref="H18:H19"/>
    <mergeCell ref="I18:K18"/>
    <mergeCell ref="B10:K10"/>
    <mergeCell ref="B11:L11"/>
    <mergeCell ref="B12:L12"/>
    <mergeCell ref="B17:K17"/>
    <mergeCell ref="C18:E18"/>
    <mergeCell ref="F18:F20"/>
    <mergeCell ref="B9:K9"/>
  </mergeCells>
  <conditionalFormatting sqref="C21:E27">
    <cfRule type="cellIs" dxfId="2" priority="1" operator="greaterThan">
      <formula>0</formula>
    </cfRule>
  </conditionalFormatting>
  <pageMargins left="0" right="0" top="0" bottom="0" header="0" footer="0"/>
  <pageSetup paperSize="9" scale="9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pageSetUpPr fitToPage="1"/>
  </sheetPr>
  <dimension ref="A1:G36"/>
  <sheetViews>
    <sheetView zoomScaleNormal="100" workbookViewId="0">
      <selection activeCell="F25" sqref="F25"/>
    </sheetView>
  </sheetViews>
  <sheetFormatPr defaultColWidth="8.83984375" defaultRowHeight="14.4" x14ac:dyDescent="0.55000000000000004"/>
  <cols>
    <col min="1" max="1" width="5" style="10" customWidth="1"/>
    <col min="2" max="2" width="19.83984375" style="10" customWidth="1"/>
    <col min="3" max="3" width="56.41796875" style="10" customWidth="1"/>
    <col min="4" max="4" width="15" style="10" customWidth="1"/>
    <col min="5" max="5" width="24" style="10" customWidth="1"/>
    <col min="6" max="6" width="45.68359375" style="10" customWidth="1"/>
    <col min="7" max="7" width="18.68359375" style="10" customWidth="1"/>
    <col min="8" max="16384" width="8.83984375" style="10"/>
  </cols>
  <sheetData>
    <row r="1" spans="2:6" x14ac:dyDescent="0.55000000000000004">
      <c r="B1" s="29" t="s">
        <v>44</v>
      </c>
      <c r="C1" s="237" t="s">
        <v>58</v>
      </c>
      <c r="D1" s="238"/>
      <c r="E1" s="238"/>
      <c r="F1" s="238"/>
    </row>
    <row r="2" spans="2:6" ht="3" customHeight="1" thickBot="1" x14ac:dyDescent="0.6">
      <c r="C2" s="27"/>
      <c r="D2" s="30"/>
      <c r="E2" s="63"/>
    </row>
    <row r="3" spans="2:6" ht="27" customHeight="1" thickBot="1" x14ac:dyDescent="0.75">
      <c r="B3" s="140" t="str">
        <f>Расчёт!K5</f>
        <v>_ _ _</v>
      </c>
      <c r="C3" s="49"/>
      <c r="D3" s="62">
        <f>IF((B16+D16+D22)-TRUNC((B16+D16+D22),0)=0,(B16+D16+D22),IF((B16+D16+D22)-TRUNC((B16+D16+D22),0)&gt;=0.51,ROUNDUP((B16+D16+D22),0),TRUNC((B16+D16+D22),0)+0.5))</f>
        <v>15.5</v>
      </c>
      <c r="E3" s="244" t="s">
        <v>47</v>
      </c>
      <c r="F3" s="245"/>
    </row>
    <row r="4" spans="2:6" ht="6.75" customHeight="1" thickBot="1" x14ac:dyDescent="0.6">
      <c r="B4" s="31"/>
      <c r="C4" s="32"/>
      <c r="D4" s="32"/>
      <c r="E4" s="32"/>
    </row>
    <row r="5" spans="2:6" ht="30" customHeight="1" thickBot="1" x14ac:dyDescent="0.6">
      <c r="B5" s="234" t="str">
        <f>Расчёт!B5</f>
        <v>Текст заявки (или ЧТЗ, или ссылка на ЧТЗ) на настройку СИСТЕМЫ.</v>
      </c>
      <c r="C5" s="235"/>
      <c r="D5" s="235"/>
      <c r="E5" s="235"/>
      <c r="F5" s="236"/>
    </row>
    <row r="6" spans="2:6" ht="6" customHeight="1" x14ac:dyDescent="0.55000000000000004"/>
    <row r="7" spans="2:6" ht="13.5" customHeight="1" thickBot="1" x14ac:dyDescent="0.6">
      <c r="B7" s="27" t="s">
        <v>70</v>
      </c>
    </row>
    <row r="8" spans="2:6" ht="28.5" customHeight="1" thickBot="1" x14ac:dyDescent="0.6">
      <c r="B8" s="28" t="s">
        <v>59</v>
      </c>
      <c r="C8" s="66" t="s">
        <v>60</v>
      </c>
      <c r="D8" s="66" t="s">
        <v>61</v>
      </c>
      <c r="E8" s="67" t="s">
        <v>69</v>
      </c>
      <c r="F8" s="68" t="s">
        <v>71</v>
      </c>
    </row>
    <row r="9" spans="2:6" x14ac:dyDescent="0.55000000000000004">
      <c r="B9" s="64" t="str">
        <f>Расчёт!B21</f>
        <v>1. Запрос к БД</v>
      </c>
      <c r="C9" s="78"/>
      <c r="D9" s="65" t="s">
        <v>53</v>
      </c>
      <c r="E9" s="71"/>
      <c r="F9" s="72"/>
    </row>
    <row r="10" spans="2:6" x14ac:dyDescent="0.55000000000000004">
      <c r="B10" s="64" t="str">
        <f>Расчёт!B22</f>
        <v>2. Процедура</v>
      </c>
      <c r="C10" s="79"/>
      <c r="D10" s="21" t="s">
        <v>52</v>
      </c>
      <c r="E10" s="73"/>
      <c r="F10" s="74"/>
    </row>
    <row r="11" spans="2:6" x14ac:dyDescent="0.55000000000000004">
      <c r="B11" s="64" t="str">
        <f>Расчёт!B23</f>
        <v>3. Обработка события</v>
      </c>
      <c r="C11" s="80"/>
      <c r="D11" s="21" t="s">
        <v>52</v>
      </c>
      <c r="E11" s="73"/>
      <c r="F11" s="75"/>
    </row>
    <row r="12" spans="2:6" ht="21" customHeight="1" x14ac:dyDescent="0.55000000000000004">
      <c r="B12" s="64" t="str">
        <f>Расчёт!B24</f>
        <v>4. Экранная форма</v>
      </c>
      <c r="C12" s="81"/>
      <c r="D12" s="21" t="s">
        <v>5</v>
      </c>
      <c r="E12" s="73"/>
      <c r="F12" s="75"/>
    </row>
    <row r="13" spans="2:6" x14ac:dyDescent="0.55000000000000004">
      <c r="B13" s="64" t="str">
        <f>Расчёт!B25</f>
        <v>5. Набор данных</v>
      </c>
      <c r="C13" s="80"/>
      <c r="D13" s="21" t="s">
        <v>52</v>
      </c>
      <c r="E13" s="73"/>
      <c r="F13" s="75"/>
    </row>
    <row r="14" spans="2:6" x14ac:dyDescent="0.55000000000000004">
      <c r="B14" s="64" t="str">
        <f>Расчёт!B26</f>
        <v>6. Макет</v>
      </c>
      <c r="C14" s="82"/>
      <c r="D14" s="69" t="s">
        <v>53</v>
      </c>
      <c r="E14" s="76"/>
      <c r="F14" s="77"/>
    </row>
    <row r="15" spans="2:6" ht="18" customHeight="1" thickBot="1" x14ac:dyDescent="0.6">
      <c r="B15" s="130" t="str">
        <f>Расчёт!B27</f>
        <v>7. Документация</v>
      </c>
      <c r="C15" s="83"/>
      <c r="D15" s="69" t="s">
        <v>5</v>
      </c>
      <c r="E15" s="76"/>
      <c r="F15" s="77"/>
    </row>
    <row r="16" spans="2:6" ht="16" customHeight="1" thickBot="1" x14ac:dyDescent="0.6">
      <c r="B16" s="135">
        <f>SUM(Расчёт!I21:K27)</f>
        <v>12.230000000000002</v>
      </c>
      <c r="C16" s="129" t="str">
        <f>Расчёт!H28</f>
        <v>_Настройка объектов (час)</v>
      </c>
      <c r="D16" s="134">
        <f>B16*0.2</f>
        <v>2.4460000000000006</v>
      </c>
      <c r="E16" s="248" t="s">
        <v>62</v>
      </c>
      <c r="F16" s="249"/>
    </row>
    <row r="17" spans="1:7" ht="3" customHeight="1" x14ac:dyDescent="0.55000000000000004"/>
    <row r="18" spans="1:7" ht="36" customHeight="1" thickBot="1" x14ac:dyDescent="0.6">
      <c r="B18" s="239" t="s">
        <v>23</v>
      </c>
      <c r="C18" s="217"/>
      <c r="D18" s="217"/>
      <c r="E18" s="217"/>
      <c r="F18" s="217"/>
    </row>
    <row r="19" spans="1:7" ht="17.25" customHeight="1" thickBot="1" x14ac:dyDescent="0.6">
      <c r="A19" s="10" t="s">
        <v>9</v>
      </c>
      <c r="B19" s="70" t="s">
        <v>10</v>
      </c>
      <c r="C19" s="66" t="s">
        <v>20</v>
      </c>
      <c r="D19" s="66" t="s">
        <v>31</v>
      </c>
      <c r="E19" s="240" t="s">
        <v>19</v>
      </c>
      <c r="F19" s="241"/>
    </row>
    <row r="20" spans="1:7" s="126" customFormat="1" x14ac:dyDescent="0.55000000000000004">
      <c r="A20" s="122">
        <f>B20*C20</f>
        <v>0.1</v>
      </c>
      <c r="B20" s="84">
        <v>1</v>
      </c>
      <c r="C20" s="123">
        <f>IF(D20=Справочники!$E$4,Справочники!C$27,IF(D20=Справочники!$E$5,Справочники!D$27,Справочники!E$27))</f>
        <v>0.1</v>
      </c>
      <c r="D20" s="124" t="s">
        <v>24</v>
      </c>
      <c r="E20" s="246"/>
      <c r="F20" s="247"/>
    </row>
    <row r="21" spans="1:7" s="126" customFormat="1" ht="14.7" thickBot="1" x14ac:dyDescent="0.6">
      <c r="A21" s="122">
        <f>B21*C21</f>
        <v>0.6</v>
      </c>
      <c r="B21" s="84">
        <v>1</v>
      </c>
      <c r="C21" s="123">
        <f>IF(D21=Справочники!$E$4,Справочники!C$27,IF(D21=Справочники!$E$5,Справочники!D$27,Справочники!E$27))</f>
        <v>0.6</v>
      </c>
      <c r="D21" s="125" t="s">
        <v>6</v>
      </c>
      <c r="E21" s="242"/>
      <c r="F21" s="243"/>
    </row>
    <row r="22" spans="1:7" ht="15.9" thickBot="1" x14ac:dyDescent="0.65">
      <c r="A22" s="136"/>
      <c r="B22" s="36"/>
      <c r="C22" s="128"/>
      <c r="D22" s="133">
        <f>ROUND(SUM(A20:A21),2)</f>
        <v>0.7</v>
      </c>
      <c r="E22" s="232" t="s">
        <v>46</v>
      </c>
      <c r="F22" s="233"/>
      <c r="G22" s="51"/>
    </row>
    <row r="23" spans="1:7" ht="16.5" customHeight="1" x14ac:dyDescent="0.55000000000000004">
      <c r="B23" s="33"/>
      <c r="C23" s="33"/>
      <c r="D23" s="33"/>
      <c r="E23" s="33"/>
      <c r="F23" s="33"/>
    </row>
    <row r="24" spans="1:7" ht="15.3" x14ac:dyDescent="0.55000000000000004">
      <c r="A24" s="10" t="s">
        <v>34</v>
      </c>
      <c r="B24" s="33" t="s">
        <v>22</v>
      </c>
      <c r="E24" s="131"/>
    </row>
    <row r="25" spans="1:7" ht="16.5" customHeight="1" x14ac:dyDescent="0.55000000000000004">
      <c r="B25" s="34" t="s">
        <v>7</v>
      </c>
      <c r="C25" s="34" t="s">
        <v>33</v>
      </c>
    </row>
    <row r="26" spans="1:7" s="57" customFormat="1" ht="9.75" customHeight="1" x14ac:dyDescent="0.5">
      <c r="B26" s="55" t="s">
        <v>8</v>
      </c>
      <c r="C26" s="56" t="s">
        <v>32</v>
      </c>
    </row>
    <row r="27" spans="1:7" ht="6" customHeight="1" x14ac:dyDescent="0.55000000000000004">
      <c r="B27" s="33"/>
    </row>
    <row r="28" spans="1:7" ht="15.3" x14ac:dyDescent="0.55000000000000004">
      <c r="B28" s="33" t="s">
        <v>68</v>
      </c>
    </row>
    <row r="29" spans="1:7" ht="23.65" customHeight="1" x14ac:dyDescent="0.55000000000000004">
      <c r="B29" s="34" t="s">
        <v>7</v>
      </c>
      <c r="C29" s="34" t="s">
        <v>33</v>
      </c>
    </row>
    <row r="30" spans="1:7" s="57" customFormat="1" ht="9.75" customHeight="1" x14ac:dyDescent="0.5">
      <c r="B30" s="55" t="s">
        <v>8</v>
      </c>
      <c r="C30" s="56" t="s">
        <v>32</v>
      </c>
    </row>
    <row r="31" spans="1:7" ht="6.75" customHeight="1" x14ac:dyDescent="0.7">
      <c r="B31" s="35"/>
      <c r="F31" s="132"/>
    </row>
    <row r="32" spans="1:7" ht="15.3" x14ac:dyDescent="0.55000000000000004">
      <c r="B32" s="33" t="s">
        <v>43</v>
      </c>
    </row>
    <row r="33" spans="2:3" ht="3" customHeight="1" x14ac:dyDescent="0.55000000000000004">
      <c r="B33" s="35"/>
    </row>
    <row r="34" spans="2:3" ht="21.6" customHeight="1" x14ac:dyDescent="0.55000000000000004">
      <c r="B34" s="34" t="s">
        <v>7</v>
      </c>
      <c r="C34" s="34" t="s">
        <v>33</v>
      </c>
    </row>
    <row r="35" spans="2:3" s="57" customFormat="1" ht="9.75" customHeight="1" x14ac:dyDescent="0.5">
      <c r="B35" s="55" t="s">
        <v>8</v>
      </c>
      <c r="C35" s="56" t="s">
        <v>32</v>
      </c>
    </row>
    <row r="36" spans="2:3" s="57" customFormat="1" ht="9.75" customHeight="1" x14ac:dyDescent="0.5">
      <c r="B36" s="55"/>
      <c r="C36" s="56"/>
    </row>
  </sheetData>
  <sheetProtection algorithmName="SHA-512" hashValue="K0P/MiM7vuxC8uSDD+TDUW9iGJZkyD05YbtIscfKum/iUyXs/rMMjTdp0JKdJAKx2NtL/SgJIwJ1g2QU7tjPzg==" saltValue="LO5fMqCzHZG8H5g4yqznGw==" spinCount="100000" sheet="1" objects="1" scenarios="1" formatCells="0" insertRows="0" deleteRows="0" selectLockedCells="1"/>
  <mergeCells count="9">
    <mergeCell ref="E22:F22"/>
    <mergeCell ref="B5:F5"/>
    <mergeCell ref="C1:F1"/>
    <mergeCell ref="B18:F18"/>
    <mergeCell ref="E19:F19"/>
    <mergeCell ref="E21:F21"/>
    <mergeCell ref="E3:F3"/>
    <mergeCell ref="E20:F20"/>
    <mergeCell ref="E16:F16"/>
  </mergeCells>
  <dataValidations count="2">
    <dataValidation type="list" allowBlank="1" showInputMessage="1" showErrorMessage="1" sqref="D15:E15 D9:D14">
      <formula1>Тип</formula1>
    </dataValidation>
    <dataValidation type="list" allowBlank="1" showInputMessage="1" showErrorMessage="1" sqref="D20:D21">
      <formula1>манипуляция</formula1>
    </dataValidation>
  </dataValidations>
  <pageMargins left="0" right="0" top="0" bottom="0" header="0" footer="0"/>
  <pageSetup paperSize="9" scale="8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pageSetUpPr fitToPage="1"/>
  </sheetPr>
  <dimension ref="A1:F27"/>
  <sheetViews>
    <sheetView zoomScaleNormal="100" workbookViewId="0">
      <selection activeCell="B13" sqref="B13:B14"/>
    </sheetView>
  </sheetViews>
  <sheetFormatPr defaultColWidth="8.83984375" defaultRowHeight="14.4" x14ac:dyDescent="0.55000000000000004"/>
  <cols>
    <col min="1" max="1" width="2.41796875" customWidth="1"/>
    <col min="2" max="2" width="18.68359375" customWidth="1"/>
    <col min="3" max="3" width="20.68359375" customWidth="1"/>
    <col min="4" max="4" width="18.83984375" customWidth="1"/>
    <col min="5" max="5" width="20" customWidth="1"/>
  </cols>
  <sheetData>
    <row r="1" spans="1:6" ht="15" customHeight="1" x14ac:dyDescent="0.55000000000000004">
      <c r="B1" s="86" t="s">
        <v>14</v>
      </c>
      <c r="C1" s="86"/>
      <c r="D1" s="86"/>
      <c r="E1" s="86"/>
      <c r="F1" s="86"/>
    </row>
    <row r="2" spans="1:6" ht="5.5" customHeight="1" thickBot="1" x14ac:dyDescent="0.6">
      <c r="B2" s="86"/>
      <c r="C2" s="86"/>
      <c r="D2" s="86"/>
      <c r="E2" s="86"/>
      <c r="F2" s="86"/>
    </row>
    <row r="3" spans="1:6" ht="29.1" thickBot="1" x14ac:dyDescent="0.6">
      <c r="B3" s="87" t="s">
        <v>67</v>
      </c>
      <c r="C3" s="88" t="s">
        <v>63</v>
      </c>
      <c r="D3" s="89" t="s">
        <v>15</v>
      </c>
      <c r="E3" s="90" t="s">
        <v>29</v>
      </c>
      <c r="F3" s="86"/>
    </row>
    <row r="4" spans="1:6" ht="15.3" x14ac:dyDescent="0.55000000000000004">
      <c r="B4" s="91" t="s">
        <v>2</v>
      </c>
      <c r="C4" s="92" t="s">
        <v>5</v>
      </c>
      <c r="D4" s="93">
        <v>1</v>
      </c>
      <c r="E4" s="94" t="s">
        <v>24</v>
      </c>
      <c r="F4" s="86"/>
    </row>
    <row r="5" spans="1:6" ht="15.3" x14ac:dyDescent="0.55000000000000004">
      <c r="B5" s="95" t="s">
        <v>3</v>
      </c>
      <c r="C5" s="96" t="s">
        <v>52</v>
      </c>
      <c r="D5" s="97">
        <v>0.9</v>
      </c>
      <c r="E5" s="98" t="s">
        <v>0</v>
      </c>
      <c r="F5" s="86"/>
    </row>
    <row r="6" spans="1:6" ht="15.3" x14ac:dyDescent="0.55000000000000004">
      <c r="B6" s="95" t="s">
        <v>1</v>
      </c>
      <c r="C6" s="96" t="s">
        <v>53</v>
      </c>
      <c r="D6" s="97">
        <v>0.5</v>
      </c>
      <c r="E6" s="98" t="s">
        <v>6</v>
      </c>
      <c r="F6" s="86"/>
    </row>
    <row r="7" spans="1:6" ht="7.9" customHeight="1" thickBot="1" x14ac:dyDescent="0.6">
      <c r="B7" s="99" t="s">
        <v>4</v>
      </c>
      <c r="C7" s="100"/>
      <c r="D7" s="101">
        <v>0</v>
      </c>
      <c r="E7" s="102"/>
      <c r="F7" s="86"/>
    </row>
    <row r="8" spans="1:6" ht="4.1500000000000004" customHeight="1" thickBot="1" x14ac:dyDescent="0.6">
      <c r="B8" s="86"/>
      <c r="C8" s="86"/>
      <c r="D8" s="86"/>
      <c r="E8" s="86"/>
      <c r="F8" s="86"/>
    </row>
    <row r="9" spans="1:6" ht="15.3" x14ac:dyDescent="0.55000000000000004">
      <c r="B9" s="257" t="s">
        <v>64</v>
      </c>
      <c r="C9" s="215"/>
      <c r="D9" s="215"/>
      <c r="E9" s="103">
        <v>0.15</v>
      </c>
      <c r="F9" s="86"/>
    </row>
    <row r="10" spans="1:6" ht="15.6" thickBot="1" x14ac:dyDescent="0.6">
      <c r="B10" s="258"/>
      <c r="C10" s="227"/>
      <c r="D10" s="227"/>
      <c r="E10" s="104" t="s">
        <v>9</v>
      </c>
      <c r="F10" s="86"/>
    </row>
    <row r="11" spans="1:6" ht="12" customHeight="1" x14ac:dyDescent="0.55000000000000004">
      <c r="A11" s="53"/>
      <c r="B11" s="105"/>
      <c r="C11" s="105"/>
      <c r="D11" s="105"/>
      <c r="E11" s="106"/>
      <c r="F11" s="86"/>
    </row>
    <row r="12" spans="1:6" ht="15.6" thickBot="1" x14ac:dyDescent="0.6">
      <c r="B12" s="107" t="s">
        <v>77</v>
      </c>
      <c r="C12" s="86"/>
      <c r="D12" s="86"/>
      <c r="E12" s="86"/>
      <c r="F12" s="86"/>
    </row>
    <row r="13" spans="1:6" ht="15" x14ac:dyDescent="0.55000000000000004">
      <c r="B13" s="259" t="s">
        <v>66</v>
      </c>
      <c r="C13" s="261" t="s">
        <v>65</v>
      </c>
      <c r="D13" s="261"/>
      <c r="E13" s="261"/>
      <c r="F13" s="262" t="s">
        <v>25</v>
      </c>
    </row>
    <row r="14" spans="1:6" ht="15.3" thickBot="1" x14ac:dyDescent="0.6">
      <c r="B14" s="260"/>
      <c r="C14" s="108" t="s">
        <v>5</v>
      </c>
      <c r="D14" s="109" t="s">
        <v>52</v>
      </c>
      <c r="E14" s="110" t="s">
        <v>53</v>
      </c>
      <c r="F14" s="263"/>
    </row>
    <row r="15" spans="1:6" ht="15.3" x14ac:dyDescent="0.55000000000000004">
      <c r="B15" s="111"/>
      <c r="C15" s="112">
        <v>0.5</v>
      </c>
      <c r="D15" s="113">
        <v>2</v>
      </c>
      <c r="E15" s="114">
        <v>4</v>
      </c>
      <c r="F15" s="264"/>
    </row>
    <row r="16" spans="1:6" ht="15.3" x14ac:dyDescent="0.55000000000000004">
      <c r="B16" s="115" t="s">
        <v>36</v>
      </c>
      <c r="C16" s="116">
        <f t="shared" ref="C16:C21" si="0">ROUND($C$22*$C$15*$F16,2)</f>
        <v>0.6</v>
      </c>
      <c r="D16" s="116">
        <f t="shared" ref="D16:D22" si="1">ROUND(C16*4,1)</f>
        <v>2.4</v>
      </c>
      <c r="E16" s="116">
        <f t="shared" ref="E16:E22" si="2">D16*2</f>
        <v>4.8</v>
      </c>
      <c r="F16" s="117">
        <v>8</v>
      </c>
    </row>
    <row r="17" spans="1:6" ht="15.3" x14ac:dyDescent="0.55000000000000004">
      <c r="B17" s="115" t="s">
        <v>37</v>
      </c>
      <c r="C17" s="116">
        <f t="shared" si="0"/>
        <v>0.53</v>
      </c>
      <c r="D17" s="116">
        <f t="shared" si="1"/>
        <v>2.1</v>
      </c>
      <c r="E17" s="116">
        <f t="shared" si="2"/>
        <v>4.2</v>
      </c>
      <c r="F17" s="117">
        <v>7</v>
      </c>
    </row>
    <row r="18" spans="1:6" ht="30.3" x14ac:dyDescent="0.55000000000000004">
      <c r="B18" s="115" t="s">
        <v>38</v>
      </c>
      <c r="C18" s="116">
        <f t="shared" si="0"/>
        <v>0.45</v>
      </c>
      <c r="D18" s="116">
        <f t="shared" si="1"/>
        <v>1.8</v>
      </c>
      <c r="E18" s="116">
        <f t="shared" si="2"/>
        <v>3.6</v>
      </c>
      <c r="F18" s="117">
        <v>6</v>
      </c>
    </row>
    <row r="19" spans="1:6" ht="15.3" x14ac:dyDescent="0.55000000000000004">
      <c r="B19" s="115" t="s">
        <v>39</v>
      </c>
      <c r="C19" s="116">
        <f t="shared" si="0"/>
        <v>0.38</v>
      </c>
      <c r="D19" s="116">
        <f t="shared" si="1"/>
        <v>1.5</v>
      </c>
      <c r="E19" s="116">
        <f t="shared" si="2"/>
        <v>3</v>
      </c>
      <c r="F19" s="117">
        <v>5</v>
      </c>
    </row>
    <row r="20" spans="1:6" ht="36.75" customHeight="1" x14ac:dyDescent="0.55000000000000004">
      <c r="B20" s="115" t="s">
        <v>40</v>
      </c>
      <c r="C20" s="116">
        <f t="shared" si="0"/>
        <v>0.3</v>
      </c>
      <c r="D20" s="116">
        <f t="shared" si="1"/>
        <v>1.2</v>
      </c>
      <c r="E20" s="116">
        <f t="shared" si="2"/>
        <v>2.4</v>
      </c>
      <c r="F20" s="117">
        <v>4</v>
      </c>
    </row>
    <row r="21" spans="1:6" ht="16.5" customHeight="1" x14ac:dyDescent="0.55000000000000004">
      <c r="B21" s="115" t="s">
        <v>41</v>
      </c>
      <c r="C21" s="116">
        <f t="shared" si="0"/>
        <v>0.23</v>
      </c>
      <c r="D21" s="116">
        <f t="shared" si="1"/>
        <v>0.9</v>
      </c>
      <c r="E21" s="116">
        <f t="shared" si="2"/>
        <v>1.8</v>
      </c>
      <c r="F21" s="117">
        <v>3</v>
      </c>
    </row>
    <row r="22" spans="1:6" ht="27.75" customHeight="1" thickBot="1" x14ac:dyDescent="0.6">
      <c r="A22" s="54"/>
      <c r="B22" s="118" t="s">
        <v>42</v>
      </c>
      <c r="C22" s="119">
        <v>0.15</v>
      </c>
      <c r="D22" s="116">
        <f t="shared" si="1"/>
        <v>0.6</v>
      </c>
      <c r="E22" s="116">
        <f t="shared" si="2"/>
        <v>1.2</v>
      </c>
      <c r="F22" s="120">
        <v>2</v>
      </c>
    </row>
    <row r="23" spans="1:6" ht="15.6" customHeight="1" thickBot="1" x14ac:dyDescent="0.6">
      <c r="A23" s="54"/>
      <c r="B23" s="265"/>
      <c r="C23" s="265"/>
      <c r="D23" s="265"/>
      <c r="E23" s="265"/>
      <c r="F23" s="265"/>
    </row>
    <row r="24" spans="1:6" x14ac:dyDescent="0.55000000000000004">
      <c r="B24" s="250"/>
      <c r="C24" s="253" t="s">
        <v>30</v>
      </c>
      <c r="D24" s="253"/>
      <c r="E24" s="253"/>
      <c r="F24" s="254" t="s">
        <v>25</v>
      </c>
    </row>
    <row r="25" spans="1:6" ht="14.7" thickBot="1" x14ac:dyDescent="0.6">
      <c r="B25" s="251"/>
      <c r="C25" s="60" t="s">
        <v>26</v>
      </c>
      <c r="D25" s="60" t="s">
        <v>27</v>
      </c>
      <c r="E25" s="60" t="s">
        <v>28</v>
      </c>
      <c r="F25" s="255"/>
    </row>
    <row r="26" spans="1:6" ht="14.7" thickBot="1" x14ac:dyDescent="0.6">
      <c r="B26" s="252"/>
      <c r="C26" s="61">
        <v>0.5</v>
      </c>
      <c r="D26" s="61">
        <v>2</v>
      </c>
      <c r="E26" s="61">
        <v>4</v>
      </c>
      <c r="F26" s="256"/>
    </row>
    <row r="27" spans="1:6" ht="29.1" thickBot="1" x14ac:dyDescent="0.6">
      <c r="B27" s="85" t="s">
        <v>21</v>
      </c>
      <c r="C27" s="58">
        <v>0.1</v>
      </c>
      <c r="D27" s="58">
        <v>0.3</v>
      </c>
      <c r="E27" s="58">
        <v>0.6</v>
      </c>
      <c r="F27" s="59">
        <v>1</v>
      </c>
    </row>
  </sheetData>
  <sheetProtection password="D132" sheet="1" objects="1" scenarios="1" selectLockedCells="1" selectUnlockedCells="1"/>
  <mergeCells count="8">
    <mergeCell ref="B24:B26"/>
    <mergeCell ref="C24:E24"/>
    <mergeCell ref="F24:F26"/>
    <mergeCell ref="B9:D10"/>
    <mergeCell ref="B13:B14"/>
    <mergeCell ref="C13:E13"/>
    <mergeCell ref="F13:F15"/>
    <mergeCell ref="B23:F23"/>
  </mergeCells>
  <conditionalFormatting sqref="C16:E22">
    <cfRule type="cellIs" dxfId="1" priority="3" operator="greaterThan">
      <formula>0</formula>
    </cfRule>
  </conditionalFormatting>
  <conditionalFormatting sqref="C27:E27">
    <cfRule type="cellIs" dxfId="0" priority="1" operator="greaterThan">
      <formula>0</formula>
    </cfRule>
  </conditionalFormatting>
  <pageMargins left="0.25" right="0.25"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workbookViewId="0">
      <selection activeCell="A2" sqref="A2:B2"/>
    </sheetView>
  </sheetViews>
  <sheetFormatPr defaultRowHeight="30" customHeight="1" x14ac:dyDescent="0.55000000000000004"/>
  <cols>
    <col min="1" max="1" width="17.578125" customWidth="1"/>
    <col min="2" max="2" width="111.578125" customWidth="1"/>
  </cols>
  <sheetData>
    <row r="1" spans="1:2" ht="241.5" customHeight="1" x14ac:dyDescent="0.55000000000000004">
      <c r="A1" s="268" t="s">
        <v>323</v>
      </c>
      <c r="B1" s="268"/>
    </row>
    <row r="2" spans="1:2" ht="30" customHeight="1" thickBot="1" x14ac:dyDescent="0.6">
      <c r="A2" s="266" t="s">
        <v>185</v>
      </c>
      <c r="B2" s="267"/>
    </row>
    <row r="3" spans="1:2" ht="30" customHeight="1" thickBot="1" x14ac:dyDescent="0.6">
      <c r="A3" s="144" t="s">
        <v>81</v>
      </c>
      <c r="B3" s="145" t="s">
        <v>82</v>
      </c>
    </row>
    <row r="4" spans="1:2" ht="35.25" customHeight="1" thickBot="1" x14ac:dyDescent="0.6">
      <c r="A4" s="146" t="s">
        <v>83</v>
      </c>
      <c r="B4" s="147" t="s">
        <v>84</v>
      </c>
    </row>
    <row r="5" spans="1:2" ht="30" customHeight="1" thickBot="1" x14ac:dyDescent="0.6">
      <c r="A5" s="148" t="s">
        <v>85</v>
      </c>
      <c r="B5" s="149" t="s">
        <v>86</v>
      </c>
    </row>
    <row r="6" spans="1:2" ht="52.5" customHeight="1" thickBot="1" x14ac:dyDescent="0.6">
      <c r="A6" s="150" t="s">
        <v>87</v>
      </c>
      <c r="B6" s="151" t="s">
        <v>88</v>
      </c>
    </row>
    <row r="7" spans="1:2" ht="30" customHeight="1" thickBot="1" x14ac:dyDescent="0.6">
      <c r="A7" s="150" t="s">
        <v>89</v>
      </c>
      <c r="B7" s="151" t="s">
        <v>90</v>
      </c>
    </row>
    <row r="8" spans="1:2" ht="58.5" customHeight="1" thickBot="1" x14ac:dyDescent="0.6">
      <c r="A8" s="152" t="s">
        <v>91</v>
      </c>
      <c r="B8" s="151" t="s">
        <v>92</v>
      </c>
    </row>
    <row r="9" spans="1:2" ht="30" customHeight="1" thickBot="1" x14ac:dyDescent="0.6">
      <c r="A9" s="146" t="s">
        <v>93</v>
      </c>
      <c r="B9" s="147" t="s">
        <v>94</v>
      </c>
    </row>
    <row r="10" spans="1:2" ht="30" customHeight="1" thickBot="1" x14ac:dyDescent="0.6">
      <c r="A10" s="146" t="s">
        <v>95</v>
      </c>
      <c r="B10" s="147" t="s">
        <v>96</v>
      </c>
    </row>
    <row r="11" spans="1:2" ht="30" customHeight="1" thickBot="1" x14ac:dyDescent="0.6">
      <c r="A11" s="146" t="s">
        <v>97</v>
      </c>
      <c r="B11" s="147" t="s">
        <v>98</v>
      </c>
    </row>
    <row r="12" spans="1:2" ht="30" customHeight="1" thickBot="1" x14ac:dyDescent="0.6">
      <c r="A12" s="148" t="s">
        <v>99</v>
      </c>
      <c r="B12" s="149" t="s">
        <v>100</v>
      </c>
    </row>
    <row r="13" spans="1:2" ht="36.75" customHeight="1" thickBot="1" x14ac:dyDescent="0.6">
      <c r="A13" s="146" t="s">
        <v>101</v>
      </c>
      <c r="B13" s="147" t="s">
        <v>102</v>
      </c>
    </row>
    <row r="14" spans="1:2" ht="36" customHeight="1" thickBot="1" x14ac:dyDescent="0.6">
      <c r="A14" s="153" t="s">
        <v>103</v>
      </c>
      <c r="B14" s="154" t="s">
        <v>104</v>
      </c>
    </row>
    <row r="15" spans="1:2" ht="52.5" customHeight="1" thickBot="1" x14ac:dyDescent="0.6">
      <c r="A15" s="148" t="s">
        <v>105</v>
      </c>
      <c r="B15" s="149" t="s">
        <v>106</v>
      </c>
    </row>
    <row r="16" spans="1:2" ht="30" customHeight="1" thickBot="1" x14ac:dyDescent="0.6">
      <c r="A16" s="146" t="s">
        <v>107</v>
      </c>
      <c r="B16" s="147" t="s">
        <v>108</v>
      </c>
    </row>
    <row r="17" spans="1:2" ht="39" customHeight="1" thickBot="1" x14ac:dyDescent="0.6">
      <c r="A17" s="146" t="s">
        <v>109</v>
      </c>
      <c r="B17" s="155" t="s">
        <v>110</v>
      </c>
    </row>
    <row r="18" spans="1:2" ht="37.5" customHeight="1" thickBot="1" x14ac:dyDescent="0.6">
      <c r="A18" s="146" t="s">
        <v>111</v>
      </c>
      <c r="B18" s="147" t="s">
        <v>112</v>
      </c>
    </row>
    <row r="19" spans="1:2" ht="39" customHeight="1" thickBot="1" x14ac:dyDescent="0.6">
      <c r="A19" s="153" t="s">
        <v>113</v>
      </c>
      <c r="B19" s="154" t="s">
        <v>114</v>
      </c>
    </row>
    <row r="20" spans="1:2" ht="30" customHeight="1" thickBot="1" x14ac:dyDescent="0.6">
      <c r="A20" s="146" t="s">
        <v>115</v>
      </c>
      <c r="B20" s="147" t="s">
        <v>116</v>
      </c>
    </row>
    <row r="21" spans="1:2" ht="30" customHeight="1" thickBot="1" x14ac:dyDescent="0.6">
      <c r="A21" s="146" t="s">
        <v>117</v>
      </c>
      <c r="B21" s="147" t="s">
        <v>118</v>
      </c>
    </row>
    <row r="22" spans="1:2" ht="30" customHeight="1" thickBot="1" x14ac:dyDescent="0.6">
      <c r="A22" s="146" t="s">
        <v>119</v>
      </c>
      <c r="B22" s="147" t="s">
        <v>120</v>
      </c>
    </row>
    <row r="23" spans="1:2" ht="30" customHeight="1" thickBot="1" x14ac:dyDescent="0.6">
      <c r="A23" s="156" t="s">
        <v>121</v>
      </c>
      <c r="B23" s="157" t="s">
        <v>122</v>
      </c>
    </row>
    <row r="24" spans="1:2" ht="30" customHeight="1" thickBot="1" x14ac:dyDescent="0.6">
      <c r="A24" s="156" t="s">
        <v>123</v>
      </c>
      <c r="B24" s="157" t="s">
        <v>124</v>
      </c>
    </row>
    <row r="25" spans="1:2" ht="30" customHeight="1" thickBot="1" x14ac:dyDescent="0.6">
      <c r="A25" s="148" t="s">
        <v>125</v>
      </c>
      <c r="B25" s="149" t="s">
        <v>126</v>
      </c>
    </row>
    <row r="26" spans="1:2" ht="30" customHeight="1" thickBot="1" x14ac:dyDescent="0.6">
      <c r="A26" s="148" t="s">
        <v>127</v>
      </c>
      <c r="B26" s="149" t="s">
        <v>128</v>
      </c>
    </row>
    <row r="27" spans="1:2" ht="30" customHeight="1" thickBot="1" x14ac:dyDescent="0.6">
      <c r="A27" s="146" t="s">
        <v>129</v>
      </c>
      <c r="B27" s="155" t="s">
        <v>130</v>
      </c>
    </row>
    <row r="28" spans="1:2" ht="30" customHeight="1" thickBot="1" x14ac:dyDescent="0.6">
      <c r="A28" s="150" t="s">
        <v>131</v>
      </c>
      <c r="B28" s="151" t="s">
        <v>132</v>
      </c>
    </row>
    <row r="29" spans="1:2" ht="30" customHeight="1" thickBot="1" x14ac:dyDescent="0.6">
      <c r="A29" s="148" t="s">
        <v>133</v>
      </c>
      <c r="B29" s="149" t="s">
        <v>134</v>
      </c>
    </row>
    <row r="30" spans="1:2" ht="30" customHeight="1" thickBot="1" x14ac:dyDescent="0.6">
      <c r="A30" s="148" t="s">
        <v>135</v>
      </c>
      <c r="B30" s="149" t="s">
        <v>136</v>
      </c>
    </row>
  </sheetData>
  <sheetProtection algorithmName="SHA-512" hashValue="465thTlByeA5CBrdNdVsA8T7pJTuff8H+wlEsFv9df8NqdbWIQv8i7+v8unIlAxYM7orihWpItx+aP0GfSDBaw==" saltValue="r0D+sLE0V6nIEpuzuFTFHg==" spinCount="100000" sheet="1" objects="1" scenarios="1"/>
  <mergeCells count="2">
    <mergeCell ref="A2:B2"/>
    <mergeCell ref="A1:B1"/>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9"/>
  <sheetViews>
    <sheetView workbookViewId="0">
      <selection activeCell="D69" sqref="D69"/>
    </sheetView>
  </sheetViews>
  <sheetFormatPr defaultRowHeight="14.4" x14ac:dyDescent="0.55000000000000004"/>
  <cols>
    <col min="1" max="1" width="159" customWidth="1"/>
  </cols>
  <sheetData>
    <row r="1" spans="1:1" ht="15" x14ac:dyDescent="0.55000000000000004">
      <c r="A1" s="142" t="s">
        <v>184</v>
      </c>
    </row>
    <row r="2" spans="1:1" ht="6" customHeight="1" x14ac:dyDescent="0.55000000000000004">
      <c r="A2" s="143"/>
    </row>
    <row r="3" spans="1:1" ht="45.9" x14ac:dyDescent="0.55000000000000004">
      <c r="A3" s="143" t="s">
        <v>137</v>
      </c>
    </row>
    <row r="4" spans="1:1" ht="15.3" x14ac:dyDescent="0.55000000000000004">
      <c r="A4" s="143"/>
    </row>
    <row r="5" spans="1:1" ht="15" x14ac:dyDescent="0.55000000000000004">
      <c r="A5" s="142" t="s">
        <v>138</v>
      </c>
    </row>
    <row r="6" spans="1:1" ht="6" customHeight="1" x14ac:dyDescent="0.55000000000000004">
      <c r="A6" s="143"/>
    </row>
    <row r="7" spans="1:1" ht="45.9" x14ac:dyDescent="0.55000000000000004">
      <c r="A7" s="143" t="s">
        <v>139</v>
      </c>
    </row>
    <row r="8" spans="1:1" ht="45.9" x14ac:dyDescent="0.55000000000000004">
      <c r="A8" s="143" t="s">
        <v>140</v>
      </c>
    </row>
    <row r="9" spans="1:1" ht="15.3" x14ac:dyDescent="0.55000000000000004">
      <c r="A9" s="143"/>
    </row>
    <row r="10" spans="1:1" ht="20.25" customHeight="1" x14ac:dyDescent="0.55000000000000004">
      <c r="A10" s="142" t="s">
        <v>141</v>
      </c>
    </row>
    <row r="11" spans="1:1" ht="6.75" customHeight="1" x14ac:dyDescent="0.55000000000000004">
      <c r="A11" s="143"/>
    </row>
    <row r="12" spans="1:1" ht="30.6" x14ac:dyDescent="0.55000000000000004">
      <c r="A12" s="143" t="s">
        <v>142</v>
      </c>
    </row>
    <row r="13" spans="1:1" ht="30.6" x14ac:dyDescent="0.55000000000000004">
      <c r="A13" s="143" t="s">
        <v>143</v>
      </c>
    </row>
    <row r="14" spans="1:1" ht="45.9" x14ac:dyDescent="0.55000000000000004">
      <c r="A14" s="143" t="s">
        <v>144</v>
      </c>
    </row>
    <row r="15" spans="1:1" ht="15.3" x14ac:dyDescent="0.55000000000000004">
      <c r="A15" s="143"/>
    </row>
    <row r="16" spans="1:1" ht="15" x14ac:dyDescent="0.55000000000000004">
      <c r="A16" s="142" t="s">
        <v>145</v>
      </c>
    </row>
    <row r="17" spans="1:1" ht="6" customHeight="1" x14ac:dyDescent="0.55000000000000004">
      <c r="A17" s="143"/>
    </row>
    <row r="18" spans="1:1" ht="30.6" x14ac:dyDescent="0.55000000000000004">
      <c r="A18" s="143" t="s">
        <v>146</v>
      </c>
    </row>
    <row r="19" spans="1:1" ht="15.3" x14ac:dyDescent="0.55000000000000004">
      <c r="A19" s="143" t="s">
        <v>147</v>
      </c>
    </row>
    <row r="20" spans="1:1" ht="15.3" x14ac:dyDescent="0.55000000000000004">
      <c r="A20" s="143"/>
    </row>
    <row r="21" spans="1:1" ht="15" x14ac:dyDescent="0.55000000000000004">
      <c r="A21" s="142" t="s">
        <v>148</v>
      </c>
    </row>
    <row r="22" spans="1:1" ht="7.5" customHeight="1" x14ac:dyDescent="0.55000000000000004">
      <c r="A22" s="143"/>
    </row>
    <row r="23" spans="1:1" ht="45.9" x14ac:dyDescent="0.55000000000000004">
      <c r="A23" s="143" t="s">
        <v>149</v>
      </c>
    </row>
    <row r="24" spans="1:1" ht="15.3" x14ac:dyDescent="0.55000000000000004">
      <c r="A24" s="143" t="s">
        <v>150</v>
      </c>
    </row>
    <row r="25" spans="1:1" ht="15.3" x14ac:dyDescent="0.55000000000000004">
      <c r="A25" s="143"/>
    </row>
    <row r="26" spans="1:1" ht="15" x14ac:dyDescent="0.55000000000000004">
      <c r="A26" s="142" t="s">
        <v>151</v>
      </c>
    </row>
    <row r="27" spans="1:1" ht="6" customHeight="1" x14ac:dyDescent="0.55000000000000004">
      <c r="A27" s="143"/>
    </row>
    <row r="28" spans="1:1" ht="30.6" x14ac:dyDescent="0.55000000000000004">
      <c r="A28" s="143" t="s">
        <v>152</v>
      </c>
    </row>
    <row r="29" spans="1:1" ht="15.3" x14ac:dyDescent="0.55000000000000004">
      <c r="A29" s="143" t="s">
        <v>153</v>
      </c>
    </row>
    <row r="30" spans="1:1" ht="30.6" x14ac:dyDescent="0.55000000000000004">
      <c r="A30" s="143" t="s">
        <v>154</v>
      </c>
    </row>
    <row r="31" spans="1:1" ht="15.3" x14ac:dyDescent="0.55000000000000004">
      <c r="A31" s="143"/>
    </row>
    <row r="32" spans="1:1" ht="15" x14ac:dyDescent="0.55000000000000004">
      <c r="A32" s="142" t="s">
        <v>155</v>
      </c>
    </row>
    <row r="33" spans="1:1" ht="7.5" customHeight="1" x14ac:dyDescent="0.55000000000000004">
      <c r="A33" s="143"/>
    </row>
    <row r="34" spans="1:1" ht="45.9" x14ac:dyDescent="0.55000000000000004">
      <c r="A34" s="143" t="s">
        <v>156</v>
      </c>
    </row>
    <row r="35" spans="1:1" ht="61.2" x14ac:dyDescent="0.55000000000000004">
      <c r="A35" s="143" t="s">
        <v>157</v>
      </c>
    </row>
    <row r="36" spans="1:1" ht="15.3" x14ac:dyDescent="0.55000000000000004">
      <c r="A36" s="143" t="s">
        <v>158</v>
      </c>
    </row>
    <row r="37" spans="1:1" ht="15.3" x14ac:dyDescent="0.55000000000000004">
      <c r="A37" s="143"/>
    </row>
    <row r="38" spans="1:1" ht="15" x14ac:dyDescent="0.55000000000000004">
      <c r="A38" s="142" t="s">
        <v>159</v>
      </c>
    </row>
    <row r="39" spans="1:1" ht="6.75" customHeight="1" x14ac:dyDescent="0.55000000000000004">
      <c r="A39" s="143"/>
    </row>
    <row r="40" spans="1:1" ht="61.2" x14ac:dyDescent="0.55000000000000004">
      <c r="A40" s="143" t="s">
        <v>160</v>
      </c>
    </row>
    <row r="41" spans="1:1" ht="30.6" x14ac:dyDescent="0.55000000000000004">
      <c r="A41" s="143" t="s">
        <v>161</v>
      </c>
    </row>
    <row r="42" spans="1:1" ht="45.9" x14ac:dyDescent="0.55000000000000004">
      <c r="A42" s="143" t="s">
        <v>162</v>
      </c>
    </row>
    <row r="43" spans="1:1" ht="45.9" x14ac:dyDescent="0.55000000000000004">
      <c r="A43" s="143" t="s">
        <v>163</v>
      </c>
    </row>
    <row r="44" spans="1:1" ht="30.6" x14ac:dyDescent="0.55000000000000004">
      <c r="A44" s="143" t="s">
        <v>164</v>
      </c>
    </row>
    <row r="45" spans="1:1" ht="15.3" x14ac:dyDescent="0.55000000000000004">
      <c r="A45" s="143" t="s">
        <v>165</v>
      </c>
    </row>
    <row r="46" spans="1:1" ht="15.3" x14ac:dyDescent="0.55000000000000004">
      <c r="A46" s="143" t="s">
        <v>166</v>
      </c>
    </row>
    <row r="47" spans="1:1" ht="61.2" x14ac:dyDescent="0.55000000000000004">
      <c r="A47" s="143" t="s">
        <v>167</v>
      </c>
    </row>
    <row r="48" spans="1:1" ht="30.6" x14ac:dyDescent="0.55000000000000004">
      <c r="A48" s="143" t="s">
        <v>168</v>
      </c>
    </row>
    <row r="49" spans="1:1" ht="15.3" x14ac:dyDescent="0.55000000000000004">
      <c r="A49" s="143" t="s">
        <v>169</v>
      </c>
    </row>
    <row r="50" spans="1:1" ht="15.3" x14ac:dyDescent="0.55000000000000004">
      <c r="A50" s="143"/>
    </row>
    <row r="51" spans="1:1" ht="15" x14ac:dyDescent="0.55000000000000004">
      <c r="A51" s="142" t="s">
        <v>170</v>
      </c>
    </row>
    <row r="52" spans="1:1" ht="5.25" customHeight="1" x14ac:dyDescent="0.55000000000000004">
      <c r="A52" s="143"/>
    </row>
    <row r="53" spans="1:1" ht="30.6" x14ac:dyDescent="0.55000000000000004">
      <c r="A53" s="143" t="s">
        <v>171</v>
      </c>
    </row>
    <row r="54" spans="1:1" ht="15.3" x14ac:dyDescent="0.55000000000000004">
      <c r="A54" s="143" t="s">
        <v>172</v>
      </c>
    </row>
    <row r="55" spans="1:1" ht="15.3" x14ac:dyDescent="0.55000000000000004">
      <c r="A55" s="143"/>
    </row>
    <row r="56" spans="1:1" ht="15" x14ac:dyDescent="0.55000000000000004">
      <c r="A56" s="142" t="s">
        <v>173</v>
      </c>
    </row>
    <row r="57" spans="1:1" ht="6.75" customHeight="1" x14ac:dyDescent="0.55000000000000004">
      <c r="A57" s="143"/>
    </row>
    <row r="58" spans="1:1" ht="30.6" x14ac:dyDescent="0.55000000000000004">
      <c r="A58" s="143" t="s">
        <v>174</v>
      </c>
    </row>
    <row r="59" spans="1:1" ht="30.6" x14ac:dyDescent="0.55000000000000004">
      <c r="A59" s="143" t="s">
        <v>175</v>
      </c>
    </row>
    <row r="60" spans="1:1" ht="15.3" x14ac:dyDescent="0.55000000000000004">
      <c r="A60" s="143" t="s">
        <v>176</v>
      </c>
    </row>
    <row r="61" spans="1:1" ht="15.3" x14ac:dyDescent="0.55000000000000004">
      <c r="A61" s="143" t="s">
        <v>177</v>
      </c>
    </row>
    <row r="62" spans="1:1" ht="15.3" x14ac:dyDescent="0.55000000000000004">
      <c r="A62" s="143" t="s">
        <v>178</v>
      </c>
    </row>
    <row r="63" spans="1:1" ht="30.6" x14ac:dyDescent="0.55000000000000004">
      <c r="A63" s="143" t="s">
        <v>179</v>
      </c>
    </row>
    <row r="64" spans="1:1" ht="15.3" x14ac:dyDescent="0.55000000000000004">
      <c r="A64" s="143"/>
    </row>
    <row r="65" spans="1:1" ht="15" x14ac:dyDescent="0.55000000000000004">
      <c r="A65" s="142" t="s">
        <v>180</v>
      </c>
    </row>
    <row r="66" spans="1:1" ht="6" customHeight="1" x14ac:dyDescent="0.55000000000000004">
      <c r="A66" s="143"/>
    </row>
    <row r="67" spans="1:1" ht="30.6" x14ac:dyDescent="0.55000000000000004">
      <c r="A67" s="143" t="s">
        <v>181</v>
      </c>
    </row>
    <row r="68" spans="1:1" ht="61.2" x14ac:dyDescent="0.55000000000000004">
      <c r="A68" s="143" t="s">
        <v>182</v>
      </c>
    </row>
    <row r="69" spans="1:1" ht="45.9" x14ac:dyDescent="0.55000000000000004">
      <c r="A69" s="143" t="s">
        <v>183</v>
      </c>
    </row>
  </sheetData>
  <sheetProtection algorithmName="SHA-512" hashValue="HjQwtC8V4sPyQsk5r5KV3Wc62P+FM/DFvLlW/Qmc+9EDoLu5HVkIsdH5T+V+ByEcibpKrGCUvPdekaKfQTOhFA==" saltValue="DNUUR9HD4OXVWG5H0j/Z/w=="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defaultRowHeight="14.4" x14ac:dyDescent="0.55000000000000004"/>
  <cols>
    <col min="1" max="1" width="190.68359375" customWidth="1"/>
  </cols>
  <sheetData>
    <row r="1" spans="1:1" ht="18.75" customHeight="1" x14ac:dyDescent="0.55000000000000004">
      <c r="A1" s="188" t="s">
        <v>324</v>
      </c>
    </row>
    <row r="2" spans="1:1" ht="7.5" customHeight="1" x14ac:dyDescent="0.55000000000000004"/>
    <row r="3" spans="1:1" ht="409.5" customHeight="1" x14ac:dyDescent="0.55000000000000004">
      <c r="A3" s="141" t="s">
        <v>325</v>
      </c>
    </row>
  </sheetData>
  <sheetProtection algorithmName="SHA-512" hashValue="75aLhEsC7TFB+Ui6K4SNbx92n1blQKju+axKxPEGSUK9cNq8ine6+FJhxuDAOxjG0u2CWehe5RbCCgojFZBcZw==" saltValue="0Z+u4W73X9lChf079SqjKQ==" spinCount="100000" sheet="1" objects="1" scenarios="1"/>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B9" sqref="B9"/>
    </sheetView>
  </sheetViews>
  <sheetFormatPr defaultRowHeight="14.4" x14ac:dyDescent="0.55000000000000004"/>
  <cols>
    <col min="1" max="1" width="90.68359375" customWidth="1"/>
  </cols>
  <sheetData>
    <row r="1" spans="1:1" ht="18" customHeight="1" x14ac:dyDescent="0.55000000000000004">
      <c r="A1" s="188" t="s">
        <v>326</v>
      </c>
    </row>
    <row r="2" spans="1:1" ht="6" customHeight="1" x14ac:dyDescent="0.55000000000000004"/>
    <row r="3" spans="1:1" ht="216" customHeight="1" x14ac:dyDescent="0.55000000000000004">
      <c r="A3" s="189" t="s">
        <v>328</v>
      </c>
    </row>
    <row r="4" spans="1:1" ht="213" customHeight="1" x14ac:dyDescent="0.55000000000000004">
      <c r="A4" s="189" t="s">
        <v>327</v>
      </c>
    </row>
    <row r="5" spans="1:1" ht="17.25" customHeight="1" x14ac:dyDescent="0.55000000000000004">
      <c r="A5" s="189"/>
    </row>
    <row r="6" spans="1:1" ht="15" x14ac:dyDescent="0.55000000000000004">
      <c r="A6" s="142" t="s">
        <v>189</v>
      </c>
    </row>
    <row r="7" spans="1:1" ht="6" customHeight="1" x14ac:dyDescent="0.55000000000000004">
      <c r="A7" s="143"/>
    </row>
    <row r="8" spans="1:1" ht="30.6" x14ac:dyDescent="0.55000000000000004">
      <c r="A8" s="190" t="s">
        <v>186</v>
      </c>
    </row>
    <row r="9" spans="1:1" ht="45.9" x14ac:dyDescent="0.55000000000000004">
      <c r="A9" s="190" t="s">
        <v>187</v>
      </c>
    </row>
    <row r="10" spans="1:1" ht="176.25" customHeight="1" x14ac:dyDescent="0.55000000000000004">
      <c r="A10" s="190" t="s">
        <v>188</v>
      </c>
    </row>
  </sheetData>
  <sheetProtection algorithmName="SHA-512" hashValue="Cln9YitBiuGfLPDHXURCH4LnTqvW8FaUhHkc7QJ0owRgrfbI0WjvtrswWEB0FivnYPQl9qeAjzzvrV1eY0zzEg==" saltValue="F44TjYudp2T2un+pbPISAA=="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6"/>
  <sheetViews>
    <sheetView workbookViewId="0">
      <selection activeCell="A49" sqref="A49"/>
    </sheetView>
  </sheetViews>
  <sheetFormatPr defaultRowHeight="14.4" x14ac:dyDescent="0.55000000000000004"/>
  <cols>
    <col min="1" max="1" width="163.83984375" customWidth="1"/>
  </cols>
  <sheetData>
    <row r="1" spans="1:1" ht="15.3" x14ac:dyDescent="0.55000000000000004">
      <c r="A1" s="158" t="s">
        <v>195</v>
      </c>
    </row>
    <row r="2" spans="1:1" ht="15.3" x14ac:dyDescent="0.55000000000000004">
      <c r="A2" s="143"/>
    </row>
    <row r="3" spans="1:1" ht="15" x14ac:dyDescent="0.55000000000000004">
      <c r="A3" s="159" t="s">
        <v>196</v>
      </c>
    </row>
    <row r="4" spans="1:1" ht="15.3" x14ac:dyDescent="0.55000000000000004">
      <c r="A4" s="143"/>
    </row>
    <row r="5" spans="1:1" ht="15" x14ac:dyDescent="0.55000000000000004">
      <c r="A5" s="160" t="s">
        <v>197</v>
      </c>
    </row>
    <row r="6" spans="1:1" ht="76.5" x14ac:dyDescent="0.55000000000000004">
      <c r="A6" s="143" t="s">
        <v>198</v>
      </c>
    </row>
    <row r="7" spans="1:1" ht="9" customHeight="1" x14ac:dyDescent="0.55000000000000004">
      <c r="A7" s="143"/>
    </row>
    <row r="8" spans="1:1" ht="49.5" customHeight="1" x14ac:dyDescent="0.55000000000000004">
      <c r="A8" s="143" t="s">
        <v>199</v>
      </c>
    </row>
    <row r="9" spans="1:1" ht="7.5" customHeight="1" x14ac:dyDescent="0.55000000000000004">
      <c r="A9" s="143"/>
    </row>
    <row r="10" spans="1:1" ht="76.5" x14ac:dyDescent="0.55000000000000004">
      <c r="A10" s="143" t="s">
        <v>200</v>
      </c>
    </row>
    <row r="11" spans="1:1" ht="15.3" x14ac:dyDescent="0.55000000000000004">
      <c r="A11" s="143"/>
    </row>
    <row r="12" spans="1:1" ht="15" x14ac:dyDescent="0.55000000000000004">
      <c r="A12" s="160" t="s">
        <v>201</v>
      </c>
    </row>
    <row r="13" spans="1:1" ht="45.9" x14ac:dyDescent="0.55000000000000004">
      <c r="A13" s="143" t="s">
        <v>202</v>
      </c>
    </row>
    <row r="14" spans="1:1" ht="8.25" customHeight="1" x14ac:dyDescent="0.55000000000000004">
      <c r="A14" s="143"/>
    </row>
    <row r="15" spans="1:1" ht="45.9" x14ac:dyDescent="0.55000000000000004">
      <c r="A15" s="143" t="s">
        <v>203</v>
      </c>
    </row>
    <row r="16" spans="1:1" ht="8.25" customHeight="1" x14ac:dyDescent="0.55000000000000004">
      <c r="A16" s="143"/>
    </row>
    <row r="17" spans="1:1" ht="30.6" x14ac:dyDescent="0.55000000000000004">
      <c r="A17" s="143" t="s">
        <v>204</v>
      </c>
    </row>
    <row r="18" spans="1:1" ht="15.3" x14ac:dyDescent="0.55000000000000004">
      <c r="A18" s="143"/>
    </row>
    <row r="19" spans="1:1" ht="15" x14ac:dyDescent="0.55000000000000004">
      <c r="A19" s="160" t="s">
        <v>205</v>
      </c>
    </row>
    <row r="20" spans="1:1" ht="45.9" x14ac:dyDescent="0.55000000000000004">
      <c r="A20" s="143" t="s">
        <v>206</v>
      </c>
    </row>
    <row r="21" spans="1:1" ht="6" customHeight="1" x14ac:dyDescent="0.55000000000000004">
      <c r="A21" s="143"/>
    </row>
    <row r="22" spans="1:1" ht="15.3" x14ac:dyDescent="0.55000000000000004">
      <c r="A22" s="143" t="s">
        <v>207</v>
      </c>
    </row>
    <row r="23" spans="1:1" ht="15.3" x14ac:dyDescent="0.55000000000000004">
      <c r="A23" s="143" t="s">
        <v>208</v>
      </c>
    </row>
    <row r="24" spans="1:1" ht="7.5" customHeight="1" x14ac:dyDescent="0.55000000000000004">
      <c r="A24" s="143"/>
    </row>
    <row r="25" spans="1:1" ht="61.2" x14ac:dyDescent="0.55000000000000004">
      <c r="A25" s="143" t="s">
        <v>209</v>
      </c>
    </row>
    <row r="26" spans="1:1" ht="5.25" customHeight="1" x14ac:dyDescent="0.55000000000000004">
      <c r="A26" s="143"/>
    </row>
    <row r="27" spans="1:1" ht="61.2" x14ac:dyDescent="0.55000000000000004">
      <c r="A27" s="143" t="s">
        <v>210</v>
      </c>
    </row>
    <row r="28" spans="1:1" ht="8.25" customHeight="1" x14ac:dyDescent="0.55000000000000004">
      <c r="A28" s="143"/>
    </row>
    <row r="29" spans="1:1" ht="15.3" x14ac:dyDescent="0.55000000000000004">
      <c r="A29" s="143" t="s">
        <v>211</v>
      </c>
    </row>
    <row r="30" spans="1:1" ht="7.5" customHeight="1" x14ac:dyDescent="0.55000000000000004">
      <c r="A30" s="143"/>
    </row>
    <row r="31" spans="1:1" ht="30.6" x14ac:dyDescent="0.55000000000000004">
      <c r="A31" s="143" t="s">
        <v>212</v>
      </c>
    </row>
    <row r="32" spans="1:1" ht="6.75" customHeight="1" x14ac:dyDescent="0.55000000000000004">
      <c r="A32" s="143"/>
    </row>
    <row r="33" spans="1:1" ht="30.6" x14ac:dyDescent="0.55000000000000004">
      <c r="A33" s="143" t="s">
        <v>213</v>
      </c>
    </row>
    <row r="34" spans="1:1" ht="6.75" customHeight="1" x14ac:dyDescent="0.55000000000000004">
      <c r="A34" s="143"/>
    </row>
    <row r="35" spans="1:1" ht="30.6" x14ac:dyDescent="0.55000000000000004">
      <c r="A35" s="143" t="s">
        <v>214</v>
      </c>
    </row>
    <row r="36" spans="1:1" ht="8.25" customHeight="1" x14ac:dyDescent="0.55000000000000004">
      <c r="A36" s="143"/>
    </row>
    <row r="37" spans="1:1" ht="45.9" x14ac:dyDescent="0.55000000000000004">
      <c r="A37" s="143" t="s">
        <v>215</v>
      </c>
    </row>
    <row r="38" spans="1:1" ht="15.3" x14ac:dyDescent="0.55000000000000004">
      <c r="A38" s="143"/>
    </row>
    <row r="39" spans="1:1" ht="15" x14ac:dyDescent="0.55000000000000004">
      <c r="A39" s="160" t="s">
        <v>216</v>
      </c>
    </row>
    <row r="40" spans="1:1" ht="85.5" customHeight="1" x14ac:dyDescent="0.55000000000000004">
      <c r="A40" s="143" t="s">
        <v>217</v>
      </c>
    </row>
    <row r="41" spans="1:1" ht="6.75" customHeight="1" x14ac:dyDescent="0.55000000000000004">
      <c r="A41" s="143"/>
    </row>
    <row r="42" spans="1:1" ht="76.5" x14ac:dyDescent="0.55000000000000004">
      <c r="A42" s="143" t="s">
        <v>218</v>
      </c>
    </row>
    <row r="43" spans="1:1" ht="9" customHeight="1" x14ac:dyDescent="0.55000000000000004">
      <c r="A43" s="143"/>
    </row>
    <row r="44" spans="1:1" ht="61.2" x14ac:dyDescent="0.55000000000000004">
      <c r="A44" s="143" t="s">
        <v>219</v>
      </c>
    </row>
    <row r="45" spans="1:1" ht="6" customHeight="1" x14ac:dyDescent="0.55000000000000004">
      <c r="A45" s="143"/>
    </row>
    <row r="46" spans="1:1" ht="59.5" customHeight="1" x14ac:dyDescent="0.55000000000000004">
      <c r="A46" s="143" t="s">
        <v>220</v>
      </c>
    </row>
  </sheetData>
  <sheetProtection algorithmName="SHA-512" hashValue="JAm351gMfBNySFB80XgZ19hBplglSt+lVF+lNCRgdMbfRTdvA22Gykt50UVuP6j67EITKWYTeRqLK0D0XuiN2Q==" saltValue="hRQ+GTXkynReUXZTcJRkug=="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topLeftCell="A25" workbookViewId="0">
      <selection activeCell="G66" sqref="G66"/>
    </sheetView>
  </sheetViews>
  <sheetFormatPr defaultRowHeight="14.4" x14ac:dyDescent="0.55000000000000004"/>
  <cols>
    <col min="1" max="1" width="19.578125" customWidth="1"/>
    <col min="2" max="2" width="22.578125" customWidth="1"/>
    <col min="3" max="3" width="33.26171875" customWidth="1"/>
    <col min="4" max="4" width="31.578125" customWidth="1"/>
    <col min="5" max="5" width="35.15625" customWidth="1"/>
  </cols>
  <sheetData>
    <row r="1" spans="1:5" ht="15" x14ac:dyDescent="0.55000000000000004">
      <c r="A1" s="299" t="s">
        <v>221</v>
      </c>
      <c r="B1" s="300"/>
      <c r="C1" s="300"/>
      <c r="D1" s="300"/>
      <c r="E1" s="300"/>
    </row>
    <row r="2" spans="1:5" x14ac:dyDescent="0.55000000000000004">
      <c r="A2" s="301" t="s">
        <v>222</v>
      </c>
      <c r="B2" s="268"/>
      <c r="C2" s="268"/>
      <c r="D2" s="268"/>
      <c r="E2" s="268"/>
    </row>
    <row r="3" spans="1:5" ht="14.7" thickBot="1" x14ac:dyDescent="0.6">
      <c r="A3" s="302" t="s">
        <v>223</v>
      </c>
      <c r="B3" s="227"/>
      <c r="C3" s="227"/>
      <c r="D3" s="227"/>
      <c r="E3" s="227"/>
    </row>
    <row r="4" spans="1:5" ht="15.3" thickBot="1" x14ac:dyDescent="0.6">
      <c r="A4" s="161"/>
      <c r="B4" s="164"/>
      <c r="C4" s="269" t="s">
        <v>91</v>
      </c>
      <c r="D4" s="270"/>
      <c r="E4" s="271"/>
    </row>
    <row r="5" spans="1:5" ht="30.3" thickBot="1" x14ac:dyDescent="0.6">
      <c r="A5" s="162" t="s">
        <v>224</v>
      </c>
      <c r="B5" s="165"/>
      <c r="C5" s="167" t="s">
        <v>5</v>
      </c>
      <c r="D5" s="167" t="s">
        <v>52</v>
      </c>
      <c r="E5" s="167" t="s">
        <v>53</v>
      </c>
    </row>
    <row r="6" spans="1:5" ht="75.3" thickBot="1" x14ac:dyDescent="0.6">
      <c r="A6" s="163"/>
      <c r="B6" s="166" t="s">
        <v>225</v>
      </c>
      <c r="C6" s="167" t="s">
        <v>226</v>
      </c>
      <c r="D6" s="167" t="s">
        <v>227</v>
      </c>
      <c r="E6" s="167" t="s">
        <v>228</v>
      </c>
    </row>
    <row r="7" spans="1:5" x14ac:dyDescent="0.55000000000000004">
      <c r="A7" s="272" t="s">
        <v>11</v>
      </c>
      <c r="B7" s="274" t="s">
        <v>229</v>
      </c>
      <c r="C7" s="276" t="s">
        <v>230</v>
      </c>
      <c r="D7" s="276" t="s">
        <v>231</v>
      </c>
      <c r="E7" s="276" t="s">
        <v>232</v>
      </c>
    </row>
    <row r="8" spans="1:5" ht="157.5" customHeight="1" thickBot="1" x14ac:dyDescent="0.6">
      <c r="A8" s="273"/>
      <c r="B8" s="275"/>
      <c r="C8" s="277"/>
      <c r="D8" s="277"/>
      <c r="E8" s="277"/>
    </row>
    <row r="9" spans="1:5" ht="60" customHeight="1" x14ac:dyDescent="0.55000000000000004">
      <c r="A9" s="272" t="s">
        <v>35</v>
      </c>
      <c r="B9" s="274" t="s">
        <v>233</v>
      </c>
      <c r="C9" s="168" t="s">
        <v>234</v>
      </c>
      <c r="D9" s="168" t="s">
        <v>236</v>
      </c>
      <c r="E9" s="276" t="s">
        <v>238</v>
      </c>
    </row>
    <row r="10" spans="1:5" ht="63.75" customHeight="1" x14ac:dyDescent="0.55000000000000004">
      <c r="A10" s="278"/>
      <c r="B10" s="279"/>
      <c r="C10" s="168" t="s">
        <v>235</v>
      </c>
      <c r="D10" s="168" t="s">
        <v>237</v>
      </c>
      <c r="E10" s="280"/>
    </row>
    <row r="11" spans="1:5" ht="6.75" customHeight="1" x14ac:dyDescent="0.55000000000000004">
      <c r="A11" s="278"/>
      <c r="B11" s="279"/>
      <c r="C11" s="169"/>
      <c r="D11" s="171"/>
      <c r="E11" s="280"/>
    </row>
    <row r="12" spans="1:5" ht="8.25" customHeight="1" thickBot="1" x14ac:dyDescent="0.6">
      <c r="A12" s="273"/>
      <c r="B12" s="275"/>
      <c r="C12" s="170"/>
      <c r="D12" s="151"/>
      <c r="E12" s="277"/>
    </row>
    <row r="13" spans="1:5" ht="61.2" x14ac:dyDescent="0.55000000000000004">
      <c r="A13" s="272" t="s">
        <v>12</v>
      </c>
      <c r="B13" s="274" t="s">
        <v>239</v>
      </c>
      <c r="C13" s="168" t="s">
        <v>240</v>
      </c>
      <c r="D13" s="168" t="s">
        <v>241</v>
      </c>
      <c r="E13" s="276" t="s">
        <v>243</v>
      </c>
    </row>
    <row r="14" spans="1:5" ht="46.2" thickBot="1" x14ac:dyDescent="0.6">
      <c r="A14" s="273"/>
      <c r="B14" s="275"/>
      <c r="C14" s="154" t="s">
        <v>235</v>
      </c>
      <c r="D14" s="154" t="s">
        <v>242</v>
      </c>
      <c r="E14" s="277"/>
    </row>
    <row r="15" spans="1:5" ht="131.25" customHeight="1" thickBot="1" x14ac:dyDescent="0.6">
      <c r="A15" s="172" t="s">
        <v>16</v>
      </c>
      <c r="B15" s="167" t="s">
        <v>244</v>
      </c>
      <c r="C15" s="154" t="s">
        <v>245</v>
      </c>
      <c r="D15" s="154" t="s">
        <v>246</v>
      </c>
      <c r="E15" s="154" t="s">
        <v>247</v>
      </c>
    </row>
    <row r="16" spans="1:5" ht="125.25" customHeight="1" thickBot="1" x14ac:dyDescent="0.6">
      <c r="A16" s="172" t="s">
        <v>17</v>
      </c>
      <c r="B16" s="167" t="s">
        <v>248</v>
      </c>
      <c r="C16" s="154" t="s">
        <v>249</v>
      </c>
      <c r="D16" s="154" t="s">
        <v>250</v>
      </c>
      <c r="E16" s="154" t="s">
        <v>251</v>
      </c>
    </row>
    <row r="17" spans="1:5" ht="105.75" customHeight="1" thickBot="1" x14ac:dyDescent="0.6">
      <c r="A17" s="172" t="s">
        <v>18</v>
      </c>
      <c r="B17" s="167" t="s">
        <v>252</v>
      </c>
      <c r="C17" s="154" t="s">
        <v>253</v>
      </c>
      <c r="D17" s="154" t="s">
        <v>254</v>
      </c>
      <c r="E17" s="154" t="s">
        <v>255</v>
      </c>
    </row>
    <row r="18" spans="1:5" x14ac:dyDescent="0.55000000000000004">
      <c r="A18" s="272" t="s">
        <v>13</v>
      </c>
      <c r="B18" s="274" t="s">
        <v>256</v>
      </c>
      <c r="C18" s="276" t="s">
        <v>257</v>
      </c>
      <c r="D18" s="276" t="s">
        <v>258</v>
      </c>
      <c r="E18" s="276" t="s">
        <v>259</v>
      </c>
    </row>
    <row r="19" spans="1:5" ht="90.75" customHeight="1" thickBot="1" x14ac:dyDescent="0.6">
      <c r="A19" s="273"/>
      <c r="B19" s="275"/>
      <c r="C19" s="277"/>
      <c r="D19" s="277"/>
      <c r="E19" s="277"/>
    </row>
    <row r="20" spans="1:5" ht="15.6" thickBot="1" x14ac:dyDescent="0.6">
      <c r="A20" s="143"/>
    </row>
    <row r="21" spans="1:5" ht="15.3" thickBot="1" x14ac:dyDescent="0.6">
      <c r="A21" s="287" t="s">
        <v>260</v>
      </c>
      <c r="B21" s="288"/>
      <c r="C21" s="289"/>
    </row>
    <row r="22" spans="1:5" ht="15.3" thickBot="1" x14ac:dyDescent="0.6">
      <c r="A22" s="172" t="s">
        <v>24</v>
      </c>
      <c r="B22" s="166" t="s">
        <v>0</v>
      </c>
      <c r="C22" s="166" t="s">
        <v>6</v>
      </c>
    </row>
    <row r="23" spans="1:5" ht="89.1" customHeight="1" thickBot="1" x14ac:dyDescent="0.6">
      <c r="A23" s="173" t="s">
        <v>261</v>
      </c>
      <c r="B23" s="154" t="s">
        <v>262</v>
      </c>
      <c r="C23" s="154" t="s">
        <v>263</v>
      </c>
    </row>
    <row r="24" spans="1:5" ht="15.3" x14ac:dyDescent="0.55000000000000004">
      <c r="A24" s="143" t="s">
        <v>34</v>
      </c>
    </row>
    <row r="25" spans="1:5" ht="21" customHeight="1" x14ac:dyDescent="0.55000000000000004">
      <c r="A25" s="301" t="s">
        <v>264</v>
      </c>
      <c r="B25" s="268"/>
      <c r="C25" s="268"/>
      <c r="D25" s="268"/>
    </row>
    <row r="26" spans="1:5" ht="27.75" customHeight="1" thickBot="1" x14ac:dyDescent="0.6">
      <c r="A26" s="302" t="s">
        <v>265</v>
      </c>
      <c r="B26" s="227"/>
      <c r="C26" s="227"/>
      <c r="D26" s="227"/>
    </row>
    <row r="27" spans="1:5" ht="27.75" customHeight="1" thickBot="1" x14ac:dyDescent="0.6">
      <c r="A27" s="290" t="s">
        <v>266</v>
      </c>
      <c r="B27" s="292" t="s">
        <v>267</v>
      </c>
      <c r="C27" s="293"/>
      <c r="D27" s="294"/>
    </row>
    <row r="28" spans="1:5" ht="40.5" customHeight="1" thickBot="1" x14ac:dyDescent="0.6">
      <c r="A28" s="291"/>
      <c r="B28" s="174" t="s">
        <v>268</v>
      </c>
      <c r="C28" s="174" t="s">
        <v>269</v>
      </c>
      <c r="D28" s="174" t="s">
        <v>270</v>
      </c>
    </row>
    <row r="29" spans="1:5" ht="15.6" thickBot="1" x14ac:dyDescent="0.6">
      <c r="A29" s="175" t="s">
        <v>36</v>
      </c>
      <c r="B29" s="176">
        <v>0.6</v>
      </c>
      <c r="C29" s="176">
        <v>2.4</v>
      </c>
      <c r="D29" s="176">
        <v>4.8</v>
      </c>
    </row>
    <row r="30" spans="1:5" ht="15.6" thickBot="1" x14ac:dyDescent="0.6">
      <c r="A30" s="175" t="s">
        <v>37</v>
      </c>
      <c r="B30" s="176">
        <v>0.53</v>
      </c>
      <c r="C30" s="176">
        <v>2.1</v>
      </c>
      <c r="D30" s="176">
        <v>4.2</v>
      </c>
    </row>
    <row r="31" spans="1:5" ht="15.6" thickBot="1" x14ac:dyDescent="0.6">
      <c r="A31" s="175" t="s">
        <v>38</v>
      </c>
      <c r="B31" s="176">
        <v>0.45</v>
      </c>
      <c r="C31" s="176">
        <v>1.8</v>
      </c>
      <c r="D31" s="176">
        <v>3.6</v>
      </c>
    </row>
    <row r="32" spans="1:5" ht="15.6" thickBot="1" x14ac:dyDescent="0.6">
      <c r="A32" s="175" t="s">
        <v>271</v>
      </c>
      <c r="B32" s="176">
        <v>0.38</v>
      </c>
      <c r="C32" s="176">
        <v>1.5</v>
      </c>
      <c r="D32" s="176">
        <v>3</v>
      </c>
    </row>
    <row r="33" spans="1:5" ht="15.6" thickBot="1" x14ac:dyDescent="0.6">
      <c r="A33" s="175" t="s">
        <v>272</v>
      </c>
      <c r="B33" s="176">
        <v>0.3</v>
      </c>
      <c r="C33" s="176">
        <v>1.2</v>
      </c>
      <c r="D33" s="176">
        <v>2.4</v>
      </c>
    </row>
    <row r="34" spans="1:5" ht="15.6" thickBot="1" x14ac:dyDescent="0.6">
      <c r="A34" s="175" t="s">
        <v>41</v>
      </c>
      <c r="B34" s="176">
        <v>0.23</v>
      </c>
      <c r="C34" s="176">
        <v>0.9</v>
      </c>
      <c r="D34" s="176">
        <v>1.8</v>
      </c>
    </row>
    <row r="35" spans="1:5" ht="15.6" thickBot="1" x14ac:dyDescent="0.6">
      <c r="A35" s="175" t="s">
        <v>42</v>
      </c>
      <c r="B35" s="176">
        <v>0.15</v>
      </c>
      <c r="C35" s="176">
        <v>0.6</v>
      </c>
      <c r="D35" s="176">
        <v>1.2</v>
      </c>
    </row>
    <row r="36" spans="1:5" ht="25.5" customHeight="1" thickBot="1" x14ac:dyDescent="0.6">
      <c r="A36" s="290" t="s">
        <v>273</v>
      </c>
      <c r="B36" s="292" t="s">
        <v>274</v>
      </c>
      <c r="C36" s="293"/>
      <c r="D36" s="294"/>
    </row>
    <row r="37" spans="1:5" ht="32.25" customHeight="1" thickBot="1" x14ac:dyDescent="0.6">
      <c r="A37" s="291"/>
      <c r="B37" s="174" t="s">
        <v>26</v>
      </c>
      <c r="C37" s="174" t="s">
        <v>27</v>
      </c>
      <c r="D37" s="174" t="s">
        <v>28</v>
      </c>
    </row>
    <row r="38" spans="1:5" ht="30.9" thickBot="1" x14ac:dyDescent="0.6">
      <c r="A38" s="177" t="s">
        <v>103</v>
      </c>
      <c r="B38" s="176">
        <v>0.1</v>
      </c>
      <c r="C38" s="176">
        <v>0.3</v>
      </c>
      <c r="D38" s="176">
        <v>0.6</v>
      </c>
    </row>
    <row r="39" spans="1:5" ht="15.3" x14ac:dyDescent="0.55000000000000004">
      <c r="A39" s="143"/>
    </row>
    <row r="40" spans="1:5" ht="15.3" x14ac:dyDescent="0.55000000000000004">
      <c r="A40" s="178"/>
    </row>
    <row r="41" spans="1:5" ht="15.3" x14ac:dyDescent="0.55000000000000004">
      <c r="A41" s="303" t="s">
        <v>275</v>
      </c>
      <c r="B41" s="304"/>
      <c r="C41" s="304"/>
      <c r="D41" s="304"/>
      <c r="E41" s="304"/>
    </row>
    <row r="42" spans="1:5" ht="15.6" thickBot="1" x14ac:dyDescent="0.6">
      <c r="A42" s="305" t="s">
        <v>276</v>
      </c>
      <c r="B42" s="306"/>
      <c r="C42" s="306"/>
      <c r="D42" s="306"/>
      <c r="E42" s="306"/>
    </row>
    <row r="43" spans="1:5" ht="15.6" thickBot="1" x14ac:dyDescent="0.6">
      <c r="A43" s="295" t="s">
        <v>277</v>
      </c>
      <c r="B43" s="296"/>
      <c r="C43" s="296"/>
      <c r="D43" s="296"/>
      <c r="E43" s="297"/>
    </row>
    <row r="44" spans="1:5" ht="30.3" thickBot="1" x14ac:dyDescent="0.6">
      <c r="A44" s="179" t="s">
        <v>278</v>
      </c>
      <c r="B44" s="180" t="s">
        <v>61</v>
      </c>
      <c r="C44" s="180" t="s">
        <v>60</v>
      </c>
      <c r="D44" s="180" t="s">
        <v>279</v>
      </c>
      <c r="E44" s="180" t="s">
        <v>280</v>
      </c>
    </row>
    <row r="45" spans="1:5" ht="15.3" x14ac:dyDescent="0.55000000000000004">
      <c r="A45" s="281" t="s">
        <v>39</v>
      </c>
      <c r="B45" s="284" t="s">
        <v>53</v>
      </c>
      <c r="C45" s="281" t="s">
        <v>281</v>
      </c>
      <c r="D45" s="181" t="s">
        <v>282</v>
      </c>
      <c r="E45" s="281" t="s">
        <v>286</v>
      </c>
    </row>
    <row r="46" spans="1:5" ht="15.3" x14ac:dyDescent="0.55000000000000004">
      <c r="A46" s="282"/>
      <c r="B46" s="285"/>
      <c r="C46" s="282"/>
      <c r="D46" s="181" t="s">
        <v>283</v>
      </c>
      <c r="E46" s="282"/>
    </row>
    <row r="47" spans="1:5" ht="15.3" x14ac:dyDescent="0.55000000000000004">
      <c r="A47" s="282"/>
      <c r="B47" s="285"/>
      <c r="C47" s="282"/>
      <c r="D47" s="181" t="s">
        <v>284</v>
      </c>
      <c r="E47" s="282"/>
    </row>
    <row r="48" spans="1:5" ht="15.6" thickBot="1" x14ac:dyDescent="0.6">
      <c r="A48" s="283"/>
      <c r="B48" s="286"/>
      <c r="C48" s="283"/>
      <c r="D48" s="182" t="s">
        <v>285</v>
      </c>
      <c r="E48" s="283"/>
    </row>
    <row r="49" spans="1:5" ht="15.3" x14ac:dyDescent="0.55000000000000004">
      <c r="A49" s="281" t="s">
        <v>39</v>
      </c>
      <c r="B49" s="307" t="s">
        <v>5</v>
      </c>
      <c r="C49" s="281" t="s">
        <v>287</v>
      </c>
      <c r="D49" s="181" t="s">
        <v>288</v>
      </c>
      <c r="E49" s="281" t="s">
        <v>290</v>
      </c>
    </row>
    <row r="50" spans="1:5" ht="15.3" x14ac:dyDescent="0.55000000000000004">
      <c r="A50" s="282"/>
      <c r="B50" s="308"/>
      <c r="C50" s="282"/>
      <c r="D50" s="181" t="s">
        <v>282</v>
      </c>
      <c r="E50" s="282"/>
    </row>
    <row r="51" spans="1:5" ht="15.3" x14ac:dyDescent="0.55000000000000004">
      <c r="A51" s="282"/>
      <c r="B51" s="308"/>
      <c r="C51" s="282"/>
      <c r="D51" s="181" t="s">
        <v>284</v>
      </c>
      <c r="E51" s="282"/>
    </row>
    <row r="52" spans="1:5" ht="15.6" thickBot="1" x14ac:dyDescent="0.6">
      <c r="A52" s="283"/>
      <c r="B52" s="309"/>
      <c r="C52" s="283"/>
      <c r="D52" s="182" t="s">
        <v>289</v>
      </c>
      <c r="E52" s="283"/>
    </row>
    <row r="53" spans="1:5" ht="15.6" thickBot="1" x14ac:dyDescent="0.6">
      <c r="A53" s="183"/>
    </row>
    <row r="54" spans="1:5" ht="15.6" thickBot="1" x14ac:dyDescent="0.6">
      <c r="A54" s="295" t="s">
        <v>291</v>
      </c>
      <c r="B54" s="296"/>
      <c r="C54" s="296"/>
      <c r="D54" s="296"/>
      <c r="E54" s="297"/>
    </row>
    <row r="55" spans="1:5" ht="30.3" thickBot="1" x14ac:dyDescent="0.6">
      <c r="A55" s="179" t="s">
        <v>278</v>
      </c>
      <c r="B55" s="180" t="s">
        <v>61</v>
      </c>
      <c r="C55" s="180" t="s">
        <v>60</v>
      </c>
      <c r="D55" s="180" t="s">
        <v>279</v>
      </c>
      <c r="E55" s="180" t="s">
        <v>280</v>
      </c>
    </row>
    <row r="56" spans="1:5" ht="46.2" thickBot="1" x14ac:dyDescent="0.6">
      <c r="A56" s="184" t="s">
        <v>37</v>
      </c>
      <c r="B56" s="185" t="s">
        <v>53</v>
      </c>
      <c r="C56" s="182" t="s">
        <v>292</v>
      </c>
      <c r="D56" s="182" t="s">
        <v>293</v>
      </c>
      <c r="E56" s="182" t="s">
        <v>294</v>
      </c>
    </row>
    <row r="57" spans="1:5" ht="46.2" thickBot="1" x14ac:dyDescent="0.6">
      <c r="A57" s="184" t="s">
        <v>37</v>
      </c>
      <c r="B57" s="185" t="s">
        <v>53</v>
      </c>
      <c r="C57" s="182" t="s">
        <v>295</v>
      </c>
      <c r="D57" s="182" t="s">
        <v>296</v>
      </c>
      <c r="E57" s="182" t="s">
        <v>297</v>
      </c>
    </row>
    <row r="58" spans="1:5" ht="15.6" thickBot="1" x14ac:dyDescent="0.6">
      <c r="A58" s="183"/>
    </row>
    <row r="59" spans="1:5" ht="15.6" thickBot="1" x14ac:dyDescent="0.6">
      <c r="A59" s="310" t="s">
        <v>298</v>
      </c>
      <c r="B59" s="311"/>
      <c r="C59" s="311" t="s">
        <v>299</v>
      </c>
      <c r="D59" s="311"/>
      <c r="E59" s="312"/>
    </row>
    <row r="60" spans="1:5" ht="30.3" thickBot="1" x14ac:dyDescent="0.6">
      <c r="A60" s="179" t="s">
        <v>278</v>
      </c>
      <c r="B60" s="180" t="s">
        <v>61</v>
      </c>
      <c r="C60" s="180" t="s">
        <v>60</v>
      </c>
      <c r="D60" s="180" t="s">
        <v>300</v>
      </c>
      <c r="E60" s="180" t="s">
        <v>301</v>
      </c>
    </row>
    <row r="61" spans="1:5" ht="92.1" thickBot="1" x14ac:dyDescent="0.6">
      <c r="A61" s="186" t="s">
        <v>36</v>
      </c>
      <c r="B61" s="185" t="s">
        <v>53</v>
      </c>
      <c r="C61" s="182" t="s">
        <v>302</v>
      </c>
      <c r="D61" s="182" t="s">
        <v>303</v>
      </c>
      <c r="E61" s="182" t="s">
        <v>304</v>
      </c>
    </row>
    <row r="62" spans="1:5" ht="92.1" thickBot="1" x14ac:dyDescent="0.6">
      <c r="A62" s="186" t="s">
        <v>38</v>
      </c>
      <c r="B62" s="185" t="s">
        <v>53</v>
      </c>
      <c r="C62" s="182" t="s">
        <v>305</v>
      </c>
      <c r="D62" s="182" t="s">
        <v>306</v>
      </c>
      <c r="E62" s="182" t="s">
        <v>307</v>
      </c>
    </row>
    <row r="63" spans="1:5" ht="15.6" thickBot="1" x14ac:dyDescent="0.6">
      <c r="A63" s="178"/>
    </row>
    <row r="64" spans="1:5" ht="15.6" thickBot="1" x14ac:dyDescent="0.6">
      <c r="A64" s="295" t="s">
        <v>308</v>
      </c>
      <c r="B64" s="296"/>
      <c r="C64" s="296"/>
      <c r="D64" s="296"/>
      <c r="E64" s="297"/>
    </row>
    <row r="65" spans="1:5" ht="30.3" thickBot="1" x14ac:dyDescent="0.6">
      <c r="A65" s="179" t="s">
        <v>278</v>
      </c>
      <c r="B65" s="180" t="s">
        <v>61</v>
      </c>
      <c r="C65" s="180" t="s">
        <v>60</v>
      </c>
      <c r="D65" s="180" t="s">
        <v>309</v>
      </c>
      <c r="E65" s="180" t="s">
        <v>310</v>
      </c>
    </row>
    <row r="66" spans="1:5" ht="92.1" thickBot="1" x14ac:dyDescent="0.6">
      <c r="A66" s="184" t="s">
        <v>36</v>
      </c>
      <c r="B66" s="185" t="s">
        <v>52</v>
      </c>
      <c r="C66" s="182" t="s">
        <v>311</v>
      </c>
      <c r="D66" s="182" t="s">
        <v>312</v>
      </c>
      <c r="E66" s="182" t="s">
        <v>313</v>
      </c>
    </row>
    <row r="67" spans="1:5" ht="76.8" thickBot="1" x14ac:dyDescent="0.6">
      <c r="A67" s="184" t="s">
        <v>36</v>
      </c>
      <c r="B67" s="187" t="s">
        <v>5</v>
      </c>
      <c r="C67" s="182" t="s">
        <v>314</v>
      </c>
      <c r="D67" s="182" t="s">
        <v>315</v>
      </c>
      <c r="E67" s="182" t="s">
        <v>316</v>
      </c>
    </row>
    <row r="68" spans="1:5" ht="15.3" x14ac:dyDescent="0.55000000000000004">
      <c r="A68" s="178"/>
    </row>
    <row r="69" spans="1:5" x14ac:dyDescent="0.55000000000000004">
      <c r="A69" s="301" t="s">
        <v>317</v>
      </c>
      <c r="B69" s="268"/>
      <c r="C69" s="268"/>
      <c r="D69" s="268"/>
      <c r="E69" s="268"/>
    </row>
    <row r="70" spans="1:5" x14ac:dyDescent="0.55000000000000004">
      <c r="A70" s="313" t="s">
        <v>318</v>
      </c>
      <c r="B70" s="268"/>
      <c r="C70" s="268"/>
      <c r="D70" s="268"/>
      <c r="E70" s="268"/>
    </row>
    <row r="71" spans="1:5" ht="15.3" x14ac:dyDescent="0.55000000000000004">
      <c r="A71" s="143"/>
    </row>
    <row r="72" spans="1:5" ht="34.15" customHeight="1" x14ac:dyDescent="0.55000000000000004">
      <c r="A72" s="298" t="s">
        <v>319</v>
      </c>
      <c r="B72" s="268"/>
      <c r="C72" s="268"/>
      <c r="D72" s="268"/>
      <c r="E72" s="268"/>
    </row>
    <row r="73" spans="1:5" ht="46.5" customHeight="1" x14ac:dyDescent="0.55000000000000004">
      <c r="A73" s="298" t="s">
        <v>320</v>
      </c>
      <c r="B73" s="268"/>
      <c r="C73" s="268"/>
      <c r="D73" s="268"/>
      <c r="E73" s="268"/>
    </row>
    <row r="74" spans="1:5" ht="60.4" customHeight="1" x14ac:dyDescent="0.55000000000000004">
      <c r="A74" s="298" t="s">
        <v>321</v>
      </c>
      <c r="B74" s="268"/>
      <c r="C74" s="268"/>
      <c r="D74" s="268"/>
      <c r="E74" s="268"/>
    </row>
    <row r="75" spans="1:5" ht="43.9" customHeight="1" x14ac:dyDescent="0.55000000000000004">
      <c r="A75" s="298" t="s">
        <v>322</v>
      </c>
      <c r="B75" s="268"/>
      <c r="C75" s="268"/>
      <c r="D75" s="268"/>
      <c r="E75" s="268"/>
    </row>
    <row r="76" spans="1:5" ht="15.3" x14ac:dyDescent="0.55000000000000004">
      <c r="A76" s="143"/>
    </row>
    <row r="77" spans="1:5" ht="15.3" x14ac:dyDescent="0.55000000000000004">
      <c r="A77" s="143"/>
    </row>
    <row r="78" spans="1:5" ht="15.3" x14ac:dyDescent="0.55000000000000004">
      <c r="A78" s="143"/>
    </row>
    <row r="79" spans="1:5" ht="15.3" x14ac:dyDescent="0.55000000000000004">
      <c r="A79" s="143"/>
    </row>
    <row r="80" spans="1:5" ht="15.3" x14ac:dyDescent="0.55000000000000004">
      <c r="A80" s="143"/>
    </row>
    <row r="81" spans="1:1" ht="15.3" x14ac:dyDescent="0.55000000000000004">
      <c r="A81" s="143"/>
    </row>
    <row r="82" spans="1:1" ht="15.3" x14ac:dyDescent="0.55000000000000004">
      <c r="A82" s="143"/>
    </row>
    <row r="83" spans="1:1" ht="15.3" x14ac:dyDescent="0.55000000000000004">
      <c r="A83" s="143"/>
    </row>
  </sheetData>
  <sheetProtection algorithmName="SHA-512" hashValue="HcCoFgUjbslR3yHPw+KJYJRzmXRpVftpQ1Rh6lGcTKtC/1EkcQKQozH6DAMmlSBM8m5x5g089uwhSW6Vw/u4hA==" saltValue="loPOIgfz5mHJlpbIO5t99g==" spinCount="100000" sheet="1" objects="1" scenarios="1"/>
  <mergeCells count="48">
    <mergeCell ref="A69:E69"/>
    <mergeCell ref="A70:E70"/>
    <mergeCell ref="A72:E72"/>
    <mergeCell ref="A73:E73"/>
    <mergeCell ref="A74:E74"/>
    <mergeCell ref="A75:E75"/>
    <mergeCell ref="A64:E64"/>
    <mergeCell ref="A1:E1"/>
    <mergeCell ref="A2:E2"/>
    <mergeCell ref="A3:E3"/>
    <mergeCell ref="A25:D25"/>
    <mergeCell ref="A26:D26"/>
    <mergeCell ref="A41:E41"/>
    <mergeCell ref="A42:E42"/>
    <mergeCell ref="A49:A52"/>
    <mergeCell ref="B49:B52"/>
    <mergeCell ref="C49:C52"/>
    <mergeCell ref="E49:E52"/>
    <mergeCell ref="A54:E54"/>
    <mergeCell ref="A59:B59"/>
    <mergeCell ref="C59:E59"/>
    <mergeCell ref="A45:A48"/>
    <mergeCell ref="B45:B48"/>
    <mergeCell ref="C45:C48"/>
    <mergeCell ref="E45:E48"/>
    <mergeCell ref="A18:A19"/>
    <mergeCell ref="B18:B19"/>
    <mergeCell ref="C18:C19"/>
    <mergeCell ref="D18:D19"/>
    <mergeCell ref="E18:E19"/>
    <mergeCell ref="A21:C21"/>
    <mergeCell ref="A27:A28"/>
    <mergeCell ref="B27:D27"/>
    <mergeCell ref="A36:A37"/>
    <mergeCell ref="B36:D36"/>
    <mergeCell ref="A43:E43"/>
    <mergeCell ref="A9:A12"/>
    <mergeCell ref="B9:B12"/>
    <mergeCell ref="E9:E12"/>
    <mergeCell ref="A13:A14"/>
    <mergeCell ref="B13:B14"/>
    <mergeCell ref="E13:E14"/>
    <mergeCell ref="C4:E4"/>
    <mergeCell ref="A7:A8"/>
    <mergeCell ref="B7:B8"/>
    <mergeCell ref="C7:C8"/>
    <mergeCell ref="D7:D8"/>
    <mergeCell ref="E7:E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selection activeCell="B24" sqref="B24"/>
    </sheetView>
  </sheetViews>
  <sheetFormatPr defaultRowHeight="14.4" x14ac:dyDescent="0.55000000000000004"/>
  <cols>
    <col min="1" max="1" width="125.26171875" customWidth="1"/>
  </cols>
  <sheetData>
    <row r="1" spans="1:1" ht="67.5" customHeight="1" x14ac:dyDescent="0.55000000000000004">
      <c r="A1" s="191" t="s">
        <v>329</v>
      </c>
    </row>
  </sheetData>
  <sheetProtection algorithmName="SHA-512" hashValue="qC3cKgt1PTeGLZlaLF0WupdfHWy11sJvJ7SpNwxlm7sWRS9KnkoSvfA1pRMdJZPL0WyT0uPI2Ew6UfNjAX2yGw==" saltValue="NYq9lvSwXhMzG2AeHzllpg==" spinCount="100000" sheet="1" objects="1" scenarios="1"/>
  <pageMargins left="0.7" right="0.7" top="0.75" bottom="0.75" header="0.3" footer="0.3"/>
  <drawing r:id="rId1"/>
  <legacyDrawing r:id="rId2"/>
  <oleObjects>
    <mc:AlternateContent xmlns:mc="http://schemas.openxmlformats.org/markup-compatibility/2006">
      <mc:Choice Requires="x14">
        <oleObject progId="Visio.Drawing.15" shapeId="9217" r:id="rId3">
          <objectPr defaultSize="0" autoPict="0" r:id="rId4">
            <anchor moveWithCells="1" sizeWithCells="1">
              <from>
                <xdr:col>0</xdr:col>
                <xdr:colOff>0</xdr:colOff>
                <xdr:row>1</xdr:row>
                <xdr:rowOff>0</xdr:rowOff>
              </from>
              <to>
                <xdr:col>0</xdr:col>
                <xdr:colOff>8362950</xdr:colOff>
                <xdr:row>27</xdr:row>
                <xdr:rowOff>171450</xdr:rowOff>
              </to>
            </anchor>
          </objectPr>
        </oleObject>
      </mc:Choice>
      <mc:Fallback>
        <oleObject progId="Visio.Drawing.15" shapeId="9217" r:id="rId3"/>
      </mc:Fallback>
    </mc:AlternateContent>
  </oleObjec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3"/>
  <sheetViews>
    <sheetView workbookViewId="0">
      <selection activeCell="C9" sqref="C9"/>
    </sheetView>
  </sheetViews>
  <sheetFormatPr defaultRowHeight="14.4" x14ac:dyDescent="0.55000000000000004"/>
  <cols>
    <col min="1" max="1" width="167" customWidth="1"/>
  </cols>
  <sheetData>
    <row r="1" spans="1:1" ht="302.39999999999998" x14ac:dyDescent="0.55000000000000004">
      <c r="A1" s="141" t="s">
        <v>191</v>
      </c>
    </row>
    <row r="2" spans="1:1" ht="105" customHeight="1" x14ac:dyDescent="0.55000000000000004">
      <c r="A2" s="141" t="s">
        <v>190</v>
      </c>
    </row>
    <row r="3" spans="1:1" ht="34.5" customHeight="1" x14ac:dyDescent="0.55000000000000004">
      <c r="A3" t="s">
        <v>192</v>
      </c>
    </row>
  </sheetData>
  <sheetProtection algorithmName="SHA-512" hashValue="S4SyuHppWYUb2DqHhy3HXgp19b+ahL6IQap46jtSPcAv8W3DRlJWidUXMZAhRPJHf5EDVliehyNEtUrKgQ+ifQ==" saltValue="gwwlL+wqGlfRvptVZnfcSw==" spinCount="100000" sheet="1" objects="1" scenarios="1"/>
  <pageMargins left="0.7" right="0.7" top="0.75" bottom="0.75" header="0.3" footer="0.3"/>
  <drawing r:id="rId1"/>
  <legacyDrawing r:id="rId2"/>
  <oleObjects>
    <mc:AlternateContent xmlns:mc="http://schemas.openxmlformats.org/markup-compatibility/2006">
      <mc:Choice Requires="x14">
        <oleObject progId="Visio.Drawing.15" shapeId="17409" r:id="rId3">
          <objectPr defaultSize="0" autoPict="0" r:id="rId4">
            <anchor moveWithCells="1" sizeWithCells="1">
              <from>
                <xdr:col>0</xdr:col>
                <xdr:colOff>163830</xdr:colOff>
                <xdr:row>4</xdr:row>
                <xdr:rowOff>57150</xdr:rowOff>
              </from>
              <to>
                <xdr:col>0</xdr:col>
                <xdr:colOff>8679180</xdr:colOff>
                <xdr:row>32</xdr:row>
                <xdr:rowOff>76200</xdr:rowOff>
              </to>
            </anchor>
          </objectPr>
        </oleObject>
      </mc:Choice>
      <mc:Fallback>
        <oleObject progId="Visio.Drawing.15" shapeId="17409" r:id="rId3"/>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32"/>
  <sheetViews>
    <sheetView topLeftCell="A16" workbookViewId="0">
      <selection activeCell="D19" sqref="D19"/>
    </sheetView>
  </sheetViews>
  <sheetFormatPr defaultRowHeight="14.4" x14ac:dyDescent="0.55000000000000004"/>
  <cols>
    <col min="1" max="1" width="131.26171875" customWidth="1"/>
  </cols>
  <sheetData>
    <row r="1" spans="1:1" ht="28.8" x14ac:dyDescent="0.55000000000000004">
      <c r="A1" s="141" t="s">
        <v>193</v>
      </c>
    </row>
    <row r="32" spans="1:1" ht="52.5" customHeight="1" x14ac:dyDescent="0.55000000000000004">
      <c r="A32" s="141" t="s">
        <v>194</v>
      </c>
    </row>
  </sheetData>
  <sheetProtection algorithmName="SHA-512" hashValue="UPEi225apm2dBcrQb6JQ2SqU1+c9csEmt0lgdxXABTaQjvJYAngpHqjfYBNTepDdQ2iWJrWEw+G2P/NyffJdbw==" saltValue="G7uJ3xb5nN4KrhEAIY+o2w==" spinCount="100000" sheet="1" objects="1" scenarios="1"/>
  <pageMargins left="0.7" right="0.7" top="0.75" bottom="0.75" header="0.3" footer="0.3"/>
  <drawing r:id="rId1"/>
  <legacyDrawing r:id="rId2"/>
  <oleObjects>
    <mc:AlternateContent xmlns:mc="http://schemas.openxmlformats.org/markup-compatibility/2006">
      <mc:Choice Requires="x14">
        <oleObject progId="Visio.Drawing.15" shapeId="16385" r:id="rId3">
          <objectPr defaultSize="0" autoPict="0" r:id="rId4">
            <anchor moveWithCells="1" sizeWithCells="1">
              <from>
                <xdr:col>0</xdr:col>
                <xdr:colOff>0</xdr:colOff>
                <xdr:row>0</xdr:row>
                <xdr:rowOff>0</xdr:rowOff>
              </from>
              <to>
                <xdr:col>0</xdr:col>
                <xdr:colOff>6381750</xdr:colOff>
                <xdr:row>30</xdr:row>
                <xdr:rowOff>0</xdr:rowOff>
              </to>
            </anchor>
          </objectPr>
        </oleObject>
      </mc:Choice>
      <mc:Fallback>
        <oleObject progId="Visio.Drawing.15" shapeId="16385" r:id="rId3"/>
      </mc:Fallback>
    </mc:AlternateContent>
    <mc:AlternateContent xmlns:mc="http://schemas.openxmlformats.org/markup-compatibility/2006">
      <mc:Choice Requires="x14">
        <oleObject progId="Visio.Drawing.15" shapeId="16386" r:id="rId5">
          <objectPr defaultSize="0" autoPict="0" r:id="rId6">
            <anchor moveWithCells="1" sizeWithCells="1">
              <from>
                <xdr:col>0</xdr:col>
                <xdr:colOff>106680</xdr:colOff>
                <xdr:row>31</xdr:row>
                <xdr:rowOff>190500</xdr:rowOff>
              </from>
              <to>
                <xdr:col>0</xdr:col>
                <xdr:colOff>5974080</xdr:colOff>
                <xdr:row>61</xdr:row>
                <xdr:rowOff>11430</xdr:rowOff>
              </to>
            </anchor>
          </objectPr>
        </oleObject>
      </mc:Choice>
      <mc:Fallback>
        <oleObject progId="Visio.Drawing.15" shapeId="16386" r:id="rId5"/>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29</vt:i4>
      </vt:variant>
    </vt:vector>
  </HeadingPairs>
  <TitlesOfParts>
    <vt:vector size="41" baseType="lpstr">
      <vt:lpstr>Расчёт</vt:lpstr>
      <vt:lpstr> Детализация</vt:lpstr>
      <vt:lpstr>Справочники</vt:lpstr>
      <vt:lpstr>Регламент</vt:lpstr>
      <vt:lpstr>Взаимодействие</vt:lpstr>
      <vt:lpstr>СУО (SLA)</vt:lpstr>
      <vt:lpstr>Стоимость</vt:lpstr>
      <vt:lpstr>Методика описания</vt:lpstr>
      <vt:lpstr>Методика Приложения</vt:lpstr>
      <vt:lpstr>Приложение 2</vt:lpstr>
      <vt:lpstr>Приложение 3,4</vt:lpstr>
      <vt:lpstr>Приложение 5,6</vt:lpstr>
      <vt:lpstr>'Методика описания'!_Toc194935826</vt:lpstr>
      <vt:lpstr>'Методика описания'!_Toc194935830</vt:lpstr>
      <vt:lpstr>'Методика описания'!_Toc194935831</vt:lpstr>
      <vt:lpstr>'Методика описания'!_Toc194935832</vt:lpstr>
      <vt:lpstr>'Методика Приложения'!_Toc194935835</vt:lpstr>
      <vt:lpstr>'Методика Приложения'!_Toc194935836</vt:lpstr>
      <vt:lpstr>'Методика Приложения'!_Toc194935837</vt:lpstr>
      <vt:lpstr>Взаимодействие!_Toc195252395</vt:lpstr>
      <vt:lpstr>Взаимодействие!_Toc195252396</vt:lpstr>
      <vt:lpstr>Взаимодействие!_Toc195252397</vt:lpstr>
      <vt:lpstr>Взаимодействие!_Toc195252398</vt:lpstr>
      <vt:lpstr>Взаимодействие!_Toc195252399</vt:lpstr>
      <vt:lpstr>Взаимодействие!_Toc195252400</vt:lpstr>
      <vt:lpstr>Взаимодействие!_Toc195252401</vt:lpstr>
      <vt:lpstr>Взаимодействие!_Toc195252402</vt:lpstr>
      <vt:lpstr>Взаимодействие!_Toc195252403</vt:lpstr>
      <vt:lpstr>Взаимодействие!_Toc195252404</vt:lpstr>
      <vt:lpstr>Взаимодействие!_Toc195252405</vt:lpstr>
      <vt:lpstr>'СУО (SLA)'!_Toc195252406</vt:lpstr>
      <vt:lpstr>'Методика описания'!_Toc195252410</vt:lpstr>
      <vt:lpstr>Взаимодействие!_Toc198398920</vt:lpstr>
      <vt:lpstr>Регламент!_Toc64636613</vt:lpstr>
      <vt:lpstr>S_sla</vt:lpstr>
      <vt:lpstr>манипуляция</vt:lpstr>
      <vt:lpstr>' Детализация'!Область_печати</vt:lpstr>
      <vt:lpstr>Расчёт!Область_печати</vt:lpstr>
      <vt:lpstr>Справочники!Область_печати</vt:lpstr>
      <vt:lpstr>Приоритет</vt:lpstr>
      <vt:lpstr>Тип</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Мелихов Андрей Владимирович</dc:creator>
  <cp:lastModifiedBy>Черников Сергей Тимофеевич</cp:lastModifiedBy>
  <cp:lastPrinted>2022-03-15T06:12:30Z</cp:lastPrinted>
  <dcterms:created xsi:type="dcterms:W3CDTF">2014-01-28T05:08:35Z</dcterms:created>
  <dcterms:modified xsi:type="dcterms:W3CDTF">2025-04-14T10:56:50Z</dcterms:modified>
</cp:coreProperties>
</file>