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v.patrin\Desktop\Документация\1. В работе\Сопровождение 1С 3647 Ялонецкий\"/>
    </mc:Choice>
  </mc:AlternateContent>
  <bookViews>
    <workbookView xWindow="-105" yWindow="-105" windowWidth="30930" windowHeight="16890"/>
  </bookViews>
  <sheets>
    <sheet name="Расчет НМЦК" sheetId="1" r:id="rId1"/>
  </sheets>
  <definedNames>
    <definedName name="_xlnm._FilterDatabase" localSheetId="0" hidden="1">'Расчет НМЦК'!$A$6:$N$10</definedName>
  </definedNames>
  <calcPr calcId="162913"/>
</workbook>
</file>

<file path=xl/calcChain.xml><?xml version="1.0" encoding="utf-8"?>
<calcChain xmlns="http://schemas.openxmlformats.org/spreadsheetml/2006/main">
  <c r="M7" i="1" l="1"/>
  <c r="N7" i="1" s="1"/>
  <c r="J7" i="1"/>
  <c r="G10" i="1" l="1"/>
  <c r="K7" i="1" l="1"/>
  <c r="I7" i="1"/>
  <c r="L7" i="1" l="1"/>
</calcChain>
</file>

<file path=xl/sharedStrings.xml><?xml version="1.0" encoding="utf-8"?>
<sst xmlns="http://schemas.openxmlformats.org/spreadsheetml/2006/main" count="30" uniqueCount="29">
  <si>
    <t/>
  </si>
  <si>
    <t>№</t>
  </si>
  <si>
    <t>Наименование объекта закупки</t>
  </si>
  <si>
    <t>Ед. изм по ОКЕИ</t>
  </si>
  <si>
    <t>кол-во</t>
  </si>
  <si>
    <t>Ценовая информация (коммерч. предложения, сведения из реестра контрактов, иная)  (руб./ед.изм.)</t>
  </si>
  <si>
    <t>ОКПД 2</t>
  </si>
  <si>
    <t>Коммерческое предложение № 1</t>
  </si>
  <si>
    <t>Коммерческое предложение № 2</t>
  </si>
  <si>
    <t>Коммерческое предложение № 3</t>
  </si>
  <si>
    <t>Количество предложений и иных источников информации</t>
  </si>
  <si>
    <r>
      <t xml:space="preserve">Средняя арифметическая цена за единицу     </t>
    </r>
    <r>
      <rPr>
        <b/>
        <i/>
        <sz val="11"/>
        <color rgb="FF000000"/>
        <rFont val="Times New Roman"/>
      </rPr>
      <t xml:space="preserve">&lt;ц&gt; </t>
    </r>
  </si>
  <si>
    <t>Среднее квадратичное отклонение</t>
  </si>
  <si>
    <r>
      <t xml:space="preserve">коэффициент вариации цен V (%)           </t>
    </r>
    <r>
      <rPr>
        <i/>
        <sz val="11"/>
        <color rgb="FF000000"/>
        <rFont val="Times New Roman"/>
      </rPr>
      <t xml:space="preserve">         (не должен превышать 33%)</t>
    </r>
  </si>
  <si>
    <t>Цена за единицу изм. (руб.)</t>
  </si>
  <si>
    <t>Сумма (руб.)</t>
  </si>
  <si>
    <t>62.01.11.000</t>
  </si>
  <si>
    <t>В результате проведенного расчетаН(М)ЦД, определяемая методом сопоставимых рыночных цен (анализа рынка), где за основу взято среднее значение, составляет:</t>
  </si>
  <si>
    <t> </t>
  </si>
  <si>
    <t>Расчет начальной (максимальной) , цены договора</t>
  </si>
  <si>
    <t xml:space="preserve">         </t>
  </si>
  <si>
    <r>
      <rPr>
        <b/>
        <sz val="16"/>
        <color theme="1"/>
        <rFont val="Times New Roman"/>
        <family val="1"/>
        <charset val="204"/>
      </rPr>
      <t xml:space="preserve">                              </t>
    </r>
    <r>
      <rPr>
        <sz val="16"/>
        <rFont val="Calibri"/>
        <family val="2"/>
        <charset val="204"/>
      </rPr>
      <t xml:space="preserve">
 </t>
    </r>
  </si>
  <si>
    <t xml:space="preserve">               С.А. Яланецкий</t>
  </si>
  <si>
    <t>час.</t>
  </si>
  <si>
    <t>Н(М)ЦД, определяемая методом сопоставимых рыночных цен (анализа рынка), за основу взято минимальное значение</t>
  </si>
  <si>
    <t>Однородность совокупности значений выявленных цен, используемых в расчете Н(М)ЦД</t>
  </si>
  <si>
    <t xml:space="preserve">Предмет контракта:Оказание услуг по комплексному сопровождению автоматизированных систем на базе «1С: Предприятие 8» </t>
  </si>
  <si>
    <t xml:space="preserve">Оказание услуг по комплексному сопровождению автоматизированных систем на базе «1С: Предприятие 8» </t>
  </si>
  <si>
    <t>Начальник департамента ИТ                                 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</si>
</sst>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\-??_-;_-@_-"/>
    <numFmt numFmtId="165" formatCode="#,##0.00;[Red]#,##0.00"/>
    <numFmt numFmtId="166" formatCode="_-* #,##0.00\ [$₽]_-;\-* #,##0.00\ [$₽]_-;_-* \-??\ [$₽]_-;_-@_-"/>
  </numFmts>
  <fonts count="19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Times New Roman"/>
    </font>
    <font>
      <b/>
      <sz val="12"/>
      <color rgb="FF000000"/>
      <name val="Times New Roman"/>
    </font>
    <font>
      <b/>
      <sz val="12"/>
      <name val="Times New Roman"/>
    </font>
    <font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sz val="11"/>
      <name val="Times New Roman"/>
    </font>
    <font>
      <b/>
      <sz val="1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b/>
      <i/>
      <sz val="11"/>
      <color rgb="FF000000"/>
      <name val="Times New Roman"/>
    </font>
    <font>
      <i/>
      <sz val="11"/>
      <color rgb="FF000000"/>
      <name val="Times New Roman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85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6" fontId="2" fillId="0" borderId="0" xfId="0" applyNumberFormat="1" applyFont="1"/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center" textRotation="90" wrapText="1"/>
    </xf>
    <xf numFmtId="0" fontId="6" fillId="2" borderId="20" xfId="0" applyFont="1" applyFill="1" applyBorder="1" applyAlignment="1">
      <alignment horizontal="center" vertical="center" textRotation="90" wrapText="1"/>
    </xf>
    <xf numFmtId="0" fontId="7" fillId="0" borderId="15" xfId="0" applyFont="1" applyBorder="1" applyAlignment="1">
      <alignment horizontal="center" vertical="center" textRotation="90" wrapText="1"/>
    </xf>
    <xf numFmtId="166" fontId="7" fillId="0" borderId="15" xfId="0" applyNumberFormat="1" applyFont="1" applyBorder="1" applyAlignment="1">
      <alignment horizontal="center" vertical="center" textRotation="90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1" fontId="8" fillId="2" borderId="28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left" wrapText="1"/>
    </xf>
    <xf numFmtId="4" fontId="8" fillId="0" borderId="15" xfId="0" applyNumberFormat="1" applyFont="1" applyBorder="1" applyAlignment="1">
      <alignment horizontal="center" wrapText="1"/>
    </xf>
    <xf numFmtId="1" fontId="10" fillId="2" borderId="15" xfId="0" applyNumberFormat="1" applyFont="1" applyFill="1" applyBorder="1" applyAlignment="1">
      <alignment horizontal="center" wrapText="1"/>
    </xf>
    <xf numFmtId="2" fontId="10" fillId="2" borderId="15" xfId="0" applyNumberFormat="1" applyFont="1" applyFill="1" applyBorder="1" applyAlignment="1">
      <alignment horizontal="center" wrapText="1"/>
    </xf>
    <xf numFmtId="0" fontId="10" fillId="2" borderId="15" xfId="0" applyFont="1" applyFill="1" applyBorder="1" applyAlignment="1">
      <alignment horizontal="center"/>
    </xf>
    <xf numFmtId="10" fontId="10" fillId="2" borderId="15" xfId="0" applyNumberFormat="1" applyFont="1" applyFill="1" applyBorder="1" applyAlignment="1">
      <alignment horizontal="center"/>
    </xf>
    <xf numFmtId="4" fontId="8" fillId="2" borderId="15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8" fillId="0" borderId="15" xfId="0" applyNumberFormat="1" applyFont="1" applyBorder="1" applyAlignment="1">
      <alignment horizontal="left" vertical="center" wrapText="1"/>
    </xf>
    <xf numFmtId="1" fontId="10" fillId="2" borderId="0" xfId="0" applyNumberFormat="1" applyFont="1" applyFill="1" applyAlignment="1">
      <alignment horizontal="center" wrapText="1"/>
    </xf>
    <xf numFmtId="2" fontId="10" fillId="2" borderId="0" xfId="0" applyNumberFormat="1" applyFont="1" applyFill="1" applyAlignment="1">
      <alignment horizontal="center" wrapText="1"/>
    </xf>
    <xf numFmtId="0" fontId="10" fillId="2" borderId="0" xfId="0" applyFont="1" applyFill="1" applyAlignment="1">
      <alignment horizontal="center"/>
    </xf>
    <xf numFmtId="10" fontId="10" fillId="2" borderId="0" xfId="0" applyNumberFormat="1" applyFont="1" applyFill="1" applyAlignment="1">
      <alignment horizontal="center"/>
    </xf>
    <xf numFmtId="165" fontId="11" fillId="0" borderId="0" xfId="0" applyNumberFormat="1" applyFont="1" applyAlignment="1">
      <alignment horizontal="center" wrapText="1"/>
    </xf>
    <xf numFmtId="4" fontId="8" fillId="2" borderId="0" xfId="0" applyNumberFormat="1" applyFont="1" applyFill="1" applyAlignment="1">
      <alignment horizontal="center" wrapText="1"/>
    </xf>
    <xf numFmtId="0" fontId="8" fillId="0" borderId="0" xfId="0" applyFont="1" applyAlignment="1" applyProtection="1">
      <alignment vertical="center"/>
      <protection locked="0"/>
    </xf>
    <xf numFmtId="4" fontId="12" fillId="0" borderId="0" xfId="0" applyNumberFormat="1" applyFont="1" applyAlignment="1">
      <alignment vertical="center" wrapText="1"/>
    </xf>
    <xf numFmtId="0" fontId="13" fillId="0" borderId="0" xfId="0" applyFont="1"/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166" fontId="8" fillId="0" borderId="0" xfId="0" applyNumberFormat="1" applyFont="1" applyAlignment="1" applyProtection="1">
      <alignment vertical="center"/>
      <protection locked="0"/>
    </xf>
    <xf numFmtId="0" fontId="16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justify"/>
    </xf>
    <xf numFmtId="0" fontId="17" fillId="0" borderId="0" xfId="0" applyFont="1" applyAlignment="1">
      <alignment horizontal="justify" wrapText="1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8" fillId="0" borderId="15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2" borderId="16" xfId="0" applyFont="1" applyFill="1" applyBorder="1" applyAlignment="1">
      <alignment horizontal="center" vertical="center" textRotation="90" wrapText="1"/>
    </xf>
    <xf numFmtId="0" fontId="6" fillId="2" borderId="27" xfId="0" applyFont="1" applyFill="1" applyBorder="1" applyAlignment="1">
      <alignment horizontal="center" vertical="center" textRotation="90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2" fontId="6" fillId="2" borderId="20" xfId="0" applyNumberFormat="1" applyFont="1" applyFill="1" applyBorder="1" applyAlignment="1">
      <alignment horizontal="center" vertical="top" wrapText="1"/>
    </xf>
    <xf numFmtId="2" fontId="6" fillId="2" borderId="21" xfId="0" applyNumberFormat="1" applyFont="1" applyFill="1" applyBorder="1" applyAlignment="1">
      <alignment horizontal="center" vertical="top" wrapText="1"/>
    </xf>
    <xf numFmtId="2" fontId="6" fillId="2" borderId="22" xfId="0" applyNumberFormat="1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topLeftCell="A7" zoomScale="80" zoomScaleNormal="80" workbookViewId="0">
      <selection activeCell="A11" sqref="A11:D11"/>
    </sheetView>
  </sheetViews>
  <sheetFormatPr defaultColWidth="9.140625" defaultRowHeight="12.75" x14ac:dyDescent="0.2"/>
  <cols>
    <col min="1" max="1" width="7.85546875" style="1" customWidth="1"/>
    <col min="2" max="2" width="41.5703125" style="1" customWidth="1"/>
    <col min="3" max="3" width="94" style="2" customWidth="1"/>
    <col min="4" max="4" width="23" style="1" customWidth="1"/>
    <col min="5" max="5" width="7" style="1" customWidth="1"/>
    <col min="6" max="6" width="15.7109375" style="1" bestFit="1" customWidth="1"/>
    <col min="7" max="7" width="21.7109375" style="1" customWidth="1"/>
    <col min="8" max="8" width="15.7109375" style="1" bestFit="1" customWidth="1"/>
    <col min="9" max="9" width="8.42578125" style="1" bestFit="1" customWidth="1"/>
    <col min="10" max="10" width="12" style="1" bestFit="1" customWidth="1"/>
    <col min="11" max="11" width="13.42578125" style="1" bestFit="1" customWidth="1"/>
    <col min="12" max="12" width="16.140625" style="1" bestFit="1" customWidth="1"/>
    <col min="13" max="13" width="13.140625" style="1" bestFit="1" customWidth="1"/>
    <col min="14" max="14" width="15.28515625" style="3" bestFit="1" customWidth="1"/>
    <col min="15" max="15" width="9.140625" style="1" bestFit="1" customWidth="1"/>
    <col min="16" max="16384" width="9.140625" style="1"/>
  </cols>
  <sheetData>
    <row r="1" spans="1:15" ht="30.75" customHeight="1" x14ac:dyDescent="0.2">
      <c r="A1" s="55" t="s">
        <v>19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5" ht="31.5" customHeight="1" x14ac:dyDescent="0.2">
      <c r="A2" s="54" t="s">
        <v>26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5" ht="15.75" x14ac:dyDescent="0.2">
      <c r="A3" s="56"/>
      <c r="B3" s="57"/>
      <c r="C3" s="58"/>
      <c r="D3" s="59"/>
      <c r="E3" s="60"/>
      <c r="F3" s="61"/>
      <c r="G3" s="62"/>
      <c r="H3" s="63"/>
      <c r="I3" s="64"/>
      <c r="J3" s="65"/>
      <c r="K3" s="66"/>
      <c r="L3" s="67"/>
      <c r="M3" s="68"/>
      <c r="N3" s="69"/>
    </row>
    <row r="4" spans="1:15" ht="70.5" customHeight="1" x14ac:dyDescent="0.2">
      <c r="A4" s="70" t="s">
        <v>1</v>
      </c>
      <c r="B4" s="4"/>
      <c r="C4" s="70" t="s">
        <v>2</v>
      </c>
      <c r="D4" s="73" t="s">
        <v>3</v>
      </c>
      <c r="E4" s="75" t="s">
        <v>4</v>
      </c>
      <c r="F4" s="70" t="s">
        <v>5</v>
      </c>
      <c r="G4" s="77"/>
      <c r="H4" s="78"/>
      <c r="I4" s="79"/>
      <c r="J4" s="80" t="s">
        <v>25</v>
      </c>
      <c r="K4" s="81"/>
      <c r="L4" s="82"/>
      <c r="M4" s="83" t="s">
        <v>24</v>
      </c>
      <c r="N4" s="84"/>
    </row>
    <row r="5" spans="1:15" ht="176.25" customHeight="1" x14ac:dyDescent="0.2">
      <c r="A5" s="71"/>
      <c r="B5" s="4" t="s">
        <v>6</v>
      </c>
      <c r="C5" s="72"/>
      <c r="D5" s="74"/>
      <c r="E5" s="76"/>
      <c r="F5" s="6" t="s">
        <v>7</v>
      </c>
      <c r="G5" s="6" t="s">
        <v>8</v>
      </c>
      <c r="H5" s="6" t="s">
        <v>9</v>
      </c>
      <c r="I5" s="6" t="s">
        <v>10</v>
      </c>
      <c r="J5" s="7" t="s">
        <v>11</v>
      </c>
      <c r="K5" s="5" t="s">
        <v>12</v>
      </c>
      <c r="L5" s="5" t="s">
        <v>13</v>
      </c>
      <c r="M5" s="8" t="s">
        <v>14</v>
      </c>
      <c r="N5" s="9" t="s">
        <v>15</v>
      </c>
    </row>
    <row r="6" spans="1:15" ht="17.25" customHeight="1" x14ac:dyDescent="0.2">
      <c r="A6" s="10">
        <v>1</v>
      </c>
      <c r="B6" s="10"/>
      <c r="C6" s="10">
        <v>2</v>
      </c>
      <c r="D6" s="12">
        <v>4</v>
      </c>
      <c r="E6" s="10">
        <v>5</v>
      </c>
      <c r="F6" s="10">
        <v>6</v>
      </c>
      <c r="G6" s="10">
        <v>7</v>
      </c>
      <c r="H6" s="10">
        <v>8</v>
      </c>
      <c r="I6" s="14">
        <v>9</v>
      </c>
      <c r="J6" s="10">
        <v>10</v>
      </c>
      <c r="K6" s="10">
        <v>11</v>
      </c>
      <c r="L6" s="10">
        <v>12</v>
      </c>
      <c r="M6" s="12">
        <v>14</v>
      </c>
      <c r="N6" s="16">
        <v>16</v>
      </c>
    </row>
    <row r="7" spans="1:15" ht="30" x14ac:dyDescent="0.25">
      <c r="A7" s="11">
        <v>1</v>
      </c>
      <c r="B7" s="13" t="s">
        <v>16</v>
      </c>
      <c r="C7" s="15" t="s">
        <v>27</v>
      </c>
      <c r="D7" s="17" t="s">
        <v>23</v>
      </c>
      <c r="E7" s="18">
        <v>1500</v>
      </c>
      <c r="F7" s="19">
        <v>4500</v>
      </c>
      <c r="G7" s="19">
        <v>4850</v>
      </c>
      <c r="H7" s="19">
        <v>5500</v>
      </c>
      <c r="I7" s="20">
        <f>COUNT(F7:H7)</f>
        <v>3</v>
      </c>
      <c r="J7" s="21">
        <f>AVERAGE(F7:H7)</f>
        <v>4950</v>
      </c>
      <c r="K7" s="22">
        <f>_xlfn.STDEV.S(F7:H7)</f>
        <v>507.44457825461097</v>
      </c>
      <c r="L7" s="23">
        <f>K7/J7</f>
        <v>0.10251405621305272</v>
      </c>
      <c r="M7" s="19">
        <f>J7</f>
        <v>4950</v>
      </c>
      <c r="N7" s="24">
        <f>M7*E7</f>
        <v>7425000</v>
      </c>
    </row>
    <row r="8" spans="1:15" ht="15" x14ac:dyDescent="0.25">
      <c r="A8" s="25"/>
      <c r="B8" s="26"/>
      <c r="C8" s="48"/>
      <c r="D8" s="49"/>
      <c r="E8" s="50"/>
      <c r="F8" s="27"/>
      <c r="G8" s="27"/>
      <c r="H8" s="27"/>
      <c r="I8" s="28"/>
      <c r="J8" s="29"/>
      <c r="K8" s="30"/>
      <c r="L8" s="31"/>
      <c r="M8" s="32"/>
      <c r="N8" s="33"/>
    </row>
    <row r="10" spans="1:15" ht="45" customHeight="1" x14ac:dyDescent="0.25">
      <c r="A10" s="51" t="s">
        <v>17</v>
      </c>
      <c r="B10" s="51"/>
      <c r="C10" s="51"/>
      <c r="D10" s="51"/>
      <c r="E10" s="51"/>
      <c r="F10" s="51"/>
      <c r="G10" s="35">
        <f>N7</f>
        <v>7425000</v>
      </c>
      <c r="H10" s="36"/>
      <c r="I10" s="52"/>
      <c r="J10" s="52"/>
      <c r="K10" s="52"/>
      <c r="L10" s="52"/>
      <c r="M10" s="52"/>
      <c r="N10" s="52"/>
      <c r="O10" s="40"/>
    </row>
    <row r="11" spans="1:15" s="34" customFormat="1" ht="15.75" x14ac:dyDescent="0.25">
      <c r="A11" s="53"/>
      <c r="B11" s="53"/>
      <c r="C11" s="53"/>
      <c r="D11" s="53"/>
      <c r="E11" s="37"/>
      <c r="F11" s="38"/>
      <c r="G11" s="38"/>
      <c r="H11" s="38"/>
      <c r="I11" s="39"/>
      <c r="J11" s="39"/>
      <c r="K11" s="39"/>
      <c r="L11" s="39"/>
      <c r="M11" s="39"/>
      <c r="N11" s="41"/>
    </row>
    <row r="14" spans="1:15" ht="76.150000000000006" customHeight="1" x14ac:dyDescent="0.3">
      <c r="B14" s="42" t="s">
        <v>28</v>
      </c>
      <c r="C14" s="47" t="s">
        <v>22</v>
      </c>
    </row>
    <row r="15" spans="1:15" ht="20.25" x14ac:dyDescent="0.3">
      <c r="B15" s="42"/>
      <c r="C15" s="43"/>
    </row>
    <row r="16" spans="1:15" ht="20.25" x14ac:dyDescent="0.3">
      <c r="B16" s="42"/>
      <c r="C16" s="43"/>
    </row>
    <row r="17" spans="2:4" ht="20.25" x14ac:dyDescent="0.3">
      <c r="B17" s="42"/>
      <c r="C17" s="43"/>
    </row>
    <row r="18" spans="2:4" ht="20.25" x14ac:dyDescent="0.3">
      <c r="B18" s="42"/>
      <c r="C18" s="43"/>
    </row>
    <row r="19" spans="2:4" ht="20.25" x14ac:dyDescent="0.3">
      <c r="B19" s="42"/>
      <c r="C19" s="46"/>
    </row>
    <row r="20" spans="2:4" ht="20.25" x14ac:dyDescent="0.3">
      <c r="B20" s="42"/>
      <c r="C20" s="43"/>
    </row>
    <row r="21" spans="2:4" ht="20.25" x14ac:dyDescent="0.3">
      <c r="B21" s="42"/>
      <c r="C21" s="43"/>
    </row>
    <row r="22" spans="2:4" ht="20.25" x14ac:dyDescent="0.3">
      <c r="B22" s="42"/>
      <c r="C22" s="43"/>
    </row>
    <row r="23" spans="2:4" ht="20.25" x14ac:dyDescent="0.3">
      <c r="B23" s="42"/>
      <c r="C23" s="43"/>
    </row>
    <row r="24" spans="2:4" ht="20.25" x14ac:dyDescent="0.3">
      <c r="B24" s="42"/>
      <c r="C24" s="46"/>
    </row>
    <row r="25" spans="2:4" ht="20.25" x14ac:dyDescent="0.3">
      <c r="B25" s="42" t="s">
        <v>18</v>
      </c>
      <c r="C25" s="43"/>
    </row>
    <row r="26" spans="2:4" ht="20.25" x14ac:dyDescent="0.3">
      <c r="B26" s="42" t="s">
        <v>18</v>
      </c>
      <c r="C26" s="43"/>
    </row>
    <row r="27" spans="2:4" ht="42" x14ac:dyDescent="0.35">
      <c r="B27" s="44" t="s">
        <v>20</v>
      </c>
      <c r="C27" s="45" t="s">
        <v>21</v>
      </c>
      <c r="D27" s="1" t="s">
        <v>0</v>
      </c>
    </row>
  </sheetData>
  <autoFilter ref="A6:N10"/>
  <mergeCells count="14">
    <mergeCell ref="A1:N1"/>
    <mergeCell ref="A3:N3"/>
    <mergeCell ref="A4:A5"/>
    <mergeCell ref="C4:C5"/>
    <mergeCell ref="D4:D5"/>
    <mergeCell ref="E4:E5"/>
    <mergeCell ref="F4:I4"/>
    <mergeCell ref="J4:L4"/>
    <mergeCell ref="M4:N4"/>
    <mergeCell ref="C8:E8"/>
    <mergeCell ref="A10:F10"/>
    <mergeCell ref="I10:N10"/>
    <mergeCell ref="A11:D11"/>
    <mergeCell ref="A2:N2"/>
  </mergeCells>
  <pageMargins left="0.27559053897857699" right="0.23622046411037401" top="0.47244092822074901" bottom="0.19685038924217199" header="0.31496062874794001" footer="0.19685038924217199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Бойкова Юлия Андреевна</dc:creator>
  <cp:lastModifiedBy>Патрин Андрей Валерьевич</cp:lastModifiedBy>
  <cp:lastPrinted>2026-08-25T08:08:40Z</cp:lastPrinted>
  <dcterms:created xsi:type="dcterms:W3CDTF">2014-01-15T18:15:09Z</dcterms:created>
  <dcterms:modified xsi:type="dcterms:W3CDTF">2026-10-07T13:36:55Z</dcterms:modified>
</cp:coreProperties>
</file>