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060" yWindow="1425" windowWidth="31125" windowHeight="1863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G15" i="1" l="1"/>
  <c r="F15" i="1"/>
  <c r="E15" i="1"/>
  <c r="I14" i="1" l="1"/>
  <c r="H14" i="1"/>
  <c r="K14" i="1" s="1"/>
  <c r="K15" i="1" s="1"/>
  <c r="J14" i="1" l="1"/>
  <c r="I15" i="1" l="1"/>
  <c r="C20" i="1" s="1"/>
  <c r="H15" i="1" l="1"/>
  <c r="J15" i="1" s="1"/>
  <c r="C22" i="1" s="1"/>
  <c r="C18" i="1" l="1"/>
</calcChain>
</file>

<file path=xl/sharedStrings.xml><?xml version="1.0" encoding="utf-8"?>
<sst xmlns="http://schemas.openxmlformats.org/spreadsheetml/2006/main" count="31" uniqueCount="28">
  <si>
    <t>кол-во</t>
  </si>
  <si>
    <t>Коэффициент вариации, %</t>
  </si>
  <si>
    <t>Средняя цена</t>
  </si>
  <si>
    <t>Наименование</t>
  </si>
  <si>
    <t>Стандартное отклонение</t>
  </si>
  <si>
    <t>Общая сумма по коммерческому предложению</t>
  </si>
  <si>
    <t>х</t>
  </si>
  <si>
    <t>НМЦКрын  =    V   * ∑n   цi
                             N     i=1
где: 
v - количество (объем) закупаемого товара (работы, услуги); 
n - количество значений, используемых в расчете; 
i - номер источника ценовой информации; 
цi  - цена единицы товара, работы, услуги, представленная в источнике с номером i.</t>
  </si>
  <si>
    <t>меньше 33% - выборка однородная</t>
  </si>
  <si>
    <t>КТРУ / ОКПД2</t>
  </si>
  <si>
    <t>Обоснование начальной (максимальной) цены договора</t>
  </si>
  <si>
    <t>Используемый метод определения НМЦД с обоснованием:</t>
  </si>
  <si>
    <t>Метод сопоставимых рыночных цен
(анализа рынка)</t>
  </si>
  <si>
    <t>НМЦД</t>
  </si>
  <si>
    <t>НМЦД, руб.</t>
  </si>
  <si>
    <t>Расчет НМЦД</t>
  </si>
  <si>
    <t>Услуги по технической поддержке информационных технологий</t>
  </si>
  <si>
    <t>62.02.30.000</t>
  </si>
  <si>
    <t>Оказание услуг по консультированию пользователей ПО СЭД «Дело»</t>
  </si>
  <si>
    <t>Для формирования НМЦД Заказчик получил три цены услуги, предлагаемых различными исполнителями:</t>
  </si>
  <si>
    <t>Исполнитель №1 коммерческое предложение вх. №3970  от 07.10.2026</t>
  </si>
  <si>
    <t>Исполнитель №2 коммерческое предложение вх. №3972  от 07.10.2026</t>
  </si>
  <si>
    <t>Исполнитель №3 коммерческое предложение вх. №3974  от 07.10.2026</t>
  </si>
  <si>
    <t xml:space="preserve">Исполнитель №1                 </t>
  </si>
  <si>
    <t xml:space="preserve">Исполнитель №2                          </t>
  </si>
  <si>
    <t xml:space="preserve">Исполнитель №3                 </t>
  </si>
  <si>
    <t>Цена за единицу услуги руб.</t>
  </si>
  <si>
    <t>Приложение 1 к
Закупочной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</si>
</sst>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;[Red]#,##0.00"/>
  </numFmts>
  <fonts count="1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2" fontId="3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wrapText="1"/>
    </xf>
    <xf numFmtId="0" fontId="8" fillId="0" borderId="0" xfId="0" applyFont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wrapText="1"/>
    </xf>
    <xf numFmtId="164" fontId="8" fillId="0" borderId="7" xfId="0" applyNumberFormat="1" applyFont="1" applyBorder="1" applyAlignment="1">
      <alignment wrapText="1"/>
    </xf>
    <xf numFmtId="0" fontId="3" fillId="0" borderId="3" xfId="0" applyFont="1" applyBorder="1"/>
    <xf numFmtId="4" fontId="3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1" fontId="1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43" fontId="12" fillId="0" borderId="1" xfId="1" applyFont="1" applyBorder="1" applyAlignment="1">
      <alignment horizontal="right" vertic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3" fillId="0" borderId="3" xfId="0" applyFont="1" applyFill="1" applyBorder="1" applyAlignment="1">
      <alignment wrapText="1"/>
    </xf>
    <xf numFmtId="0" fontId="13" fillId="0" borderId="4" xfId="0" applyFont="1" applyFill="1" applyBorder="1" applyAlignment="1">
      <alignment wrapText="1"/>
    </xf>
    <xf numFmtId="0" fontId="13" fillId="0" borderId="7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Normal="100" workbookViewId="0">
      <selection activeCell="O14" sqref="O14"/>
    </sheetView>
  </sheetViews>
  <sheetFormatPr defaultColWidth="9.140625" defaultRowHeight="15" x14ac:dyDescent="0.25"/>
  <cols>
    <col min="1" max="1" width="19.140625" style="1" customWidth="1"/>
    <col min="2" max="2" width="49.28515625" style="1" customWidth="1"/>
    <col min="3" max="3" width="15.140625" style="1" bestFit="1" customWidth="1"/>
    <col min="4" max="4" width="9.85546875" style="1" customWidth="1"/>
    <col min="5" max="5" width="13.5703125" style="22" customWidth="1"/>
    <col min="6" max="6" width="13.7109375" style="22" customWidth="1"/>
    <col min="7" max="7" width="11.7109375" style="22" bestFit="1" customWidth="1"/>
    <col min="8" max="8" width="12.140625" style="22" bestFit="1" customWidth="1"/>
    <col min="9" max="10" width="12.140625" style="22" customWidth="1"/>
    <col min="11" max="11" width="14.5703125" style="22" bestFit="1" customWidth="1"/>
    <col min="12" max="14" width="9.140625" style="1"/>
    <col min="15" max="15" width="11.7109375" style="1" bestFit="1" customWidth="1"/>
    <col min="16" max="16" width="15.140625" style="1" bestFit="1" customWidth="1"/>
    <col min="17" max="16384" width="9.140625" style="1"/>
  </cols>
  <sheetData>
    <row r="1" spans="1:11" x14ac:dyDescent="0.25">
      <c r="I1" s="29" t="s">
        <v>27</v>
      </c>
      <c r="J1" s="30"/>
      <c r="K1" s="30"/>
    </row>
    <row r="2" spans="1:11" x14ac:dyDescent="0.25">
      <c r="I2" s="30"/>
      <c r="J2" s="30"/>
      <c r="K2" s="30"/>
    </row>
    <row r="4" spans="1:11" ht="15.75" x14ac:dyDescent="0.25">
      <c r="A4" s="31" t="s">
        <v>10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15.75" x14ac:dyDescent="0.25">
      <c r="A5" s="34" t="s">
        <v>18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15.6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39" customHeight="1" x14ac:dyDescent="0.25">
      <c r="A7" s="2" t="s">
        <v>11</v>
      </c>
      <c r="B7" s="32" t="s">
        <v>12</v>
      </c>
      <c r="C7" s="32"/>
      <c r="D7" s="33"/>
      <c r="E7" s="33"/>
      <c r="F7" s="33"/>
      <c r="G7" s="33"/>
      <c r="H7" s="33"/>
      <c r="I7" s="33"/>
      <c r="J7" s="33"/>
      <c r="K7" s="33"/>
    </row>
    <row r="8" spans="1:11" ht="15" customHeight="1" x14ac:dyDescent="0.25">
      <c r="A8" s="35" t="s">
        <v>15</v>
      </c>
      <c r="B8" s="44" t="s">
        <v>19</v>
      </c>
      <c r="C8" s="45"/>
      <c r="D8" s="45"/>
      <c r="E8" s="45"/>
      <c r="F8" s="45"/>
      <c r="G8" s="45"/>
      <c r="H8" s="45"/>
      <c r="I8" s="45"/>
      <c r="J8" s="45"/>
      <c r="K8" s="46"/>
    </row>
    <row r="9" spans="1:11" ht="15" customHeight="1" x14ac:dyDescent="0.25">
      <c r="A9" s="36"/>
      <c r="B9" s="47" t="s">
        <v>20</v>
      </c>
      <c r="C9" s="48"/>
      <c r="D9" s="48"/>
      <c r="E9" s="48"/>
      <c r="F9" s="48"/>
      <c r="G9" s="48"/>
      <c r="H9" s="48"/>
      <c r="I9" s="48"/>
      <c r="J9" s="48"/>
      <c r="K9" s="49"/>
    </row>
    <row r="10" spans="1:11" ht="15" customHeight="1" x14ac:dyDescent="0.25">
      <c r="A10" s="36"/>
      <c r="B10" s="47" t="s">
        <v>21</v>
      </c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15" customHeight="1" x14ac:dyDescent="0.25">
      <c r="A11" s="36"/>
      <c r="B11" s="47" t="s">
        <v>22</v>
      </c>
      <c r="C11" s="48"/>
      <c r="D11" s="48"/>
      <c r="E11" s="48"/>
      <c r="F11" s="48"/>
      <c r="G11" s="48"/>
      <c r="H11" s="48"/>
      <c r="I11" s="48"/>
      <c r="J11" s="48"/>
      <c r="K11" s="49"/>
    </row>
    <row r="12" spans="1:11" ht="15" customHeight="1" x14ac:dyDescent="0.25">
      <c r="A12" s="36"/>
      <c r="B12" s="50" t="s">
        <v>3</v>
      </c>
      <c r="C12" s="38" t="s">
        <v>9</v>
      </c>
      <c r="D12" s="40" t="s">
        <v>0</v>
      </c>
      <c r="E12" s="41" t="s">
        <v>26</v>
      </c>
      <c r="F12" s="42"/>
      <c r="G12" s="43"/>
      <c r="H12" s="51" t="s">
        <v>2</v>
      </c>
      <c r="I12" s="51" t="s">
        <v>4</v>
      </c>
      <c r="J12" s="51" t="s">
        <v>1</v>
      </c>
      <c r="K12" s="51" t="s">
        <v>14</v>
      </c>
    </row>
    <row r="13" spans="1:11" ht="35.25" customHeight="1" x14ac:dyDescent="0.25">
      <c r="A13" s="36"/>
      <c r="B13" s="50"/>
      <c r="C13" s="39"/>
      <c r="D13" s="40"/>
      <c r="E13" s="8" t="s">
        <v>23</v>
      </c>
      <c r="F13" s="8" t="s">
        <v>24</v>
      </c>
      <c r="G13" s="8" t="s">
        <v>25</v>
      </c>
      <c r="H13" s="52"/>
      <c r="I13" s="52"/>
      <c r="J13" s="52"/>
      <c r="K13" s="52"/>
    </row>
    <row r="14" spans="1:11" x14ac:dyDescent="0.25">
      <c r="A14" s="36"/>
      <c r="B14" s="18" t="s">
        <v>16</v>
      </c>
      <c r="C14" s="15" t="s">
        <v>17</v>
      </c>
      <c r="D14" s="15">
        <v>4</v>
      </c>
      <c r="E14" s="23">
        <v>39000</v>
      </c>
      <c r="F14" s="23">
        <v>37000</v>
      </c>
      <c r="G14" s="23">
        <v>41000</v>
      </c>
      <c r="H14" s="24">
        <f t="shared" ref="H14" si="0">ROUND(((E14+F14+G14)/3),2)</f>
        <v>39000</v>
      </c>
      <c r="I14" s="25">
        <f t="shared" ref="I14" si="1">STDEV(E14:G14)</f>
        <v>2000</v>
      </c>
      <c r="J14" s="26">
        <f t="shared" ref="J14" si="2">I14/H14*100</f>
        <v>5.1282051282051277</v>
      </c>
      <c r="K14" s="27">
        <f t="shared" ref="K14" si="3">D14*H14</f>
        <v>156000</v>
      </c>
    </row>
    <row r="15" spans="1:11" x14ac:dyDescent="0.25">
      <c r="A15" s="37"/>
      <c r="B15" s="17" t="s">
        <v>5</v>
      </c>
      <c r="C15" s="14" t="s">
        <v>6</v>
      </c>
      <c r="D15" s="14" t="s">
        <v>6</v>
      </c>
      <c r="E15" s="28">
        <f>E14*D14</f>
        <v>156000</v>
      </c>
      <c r="F15" s="28">
        <f>F14*D14</f>
        <v>148000</v>
      </c>
      <c r="G15" s="28">
        <f>G14*D14</f>
        <v>164000</v>
      </c>
      <c r="H15" s="28">
        <f t="shared" ref="H15" si="4">ROUND(((E15+F15+G15)/3),2)</f>
        <v>156000</v>
      </c>
      <c r="I15" s="25">
        <f t="shared" ref="I15" si="5">STDEV(E15:G15)</f>
        <v>8000</v>
      </c>
      <c r="J15" s="26">
        <f t="shared" ref="J15" si="6">I15/H15*100</f>
        <v>5.1282051282051277</v>
      </c>
      <c r="K15" s="28">
        <f>SUM(K14:K14)</f>
        <v>156000</v>
      </c>
    </row>
    <row r="16" spans="1:11" ht="93" customHeight="1" x14ac:dyDescent="0.25">
      <c r="A16" s="3"/>
      <c r="B16" s="53" t="s">
        <v>7</v>
      </c>
      <c r="C16" s="53"/>
      <c r="D16" s="53"/>
      <c r="E16" s="53"/>
      <c r="F16" s="53"/>
      <c r="G16" s="53"/>
      <c r="H16" s="53"/>
      <c r="I16" s="53"/>
      <c r="J16" s="53"/>
      <c r="K16" s="53"/>
    </row>
    <row r="17" spans="1:11" x14ac:dyDescent="0.25">
      <c r="A17" s="3"/>
      <c r="B17" s="16"/>
      <c r="C17" s="16"/>
      <c r="D17" s="4"/>
      <c r="E17" s="19"/>
      <c r="F17" s="19"/>
      <c r="G17" s="20"/>
      <c r="H17" s="19"/>
      <c r="I17" s="19"/>
      <c r="J17" s="19"/>
      <c r="K17" s="5"/>
    </row>
    <row r="18" spans="1:11" ht="15.75" x14ac:dyDescent="0.25">
      <c r="A18" s="3"/>
      <c r="B18" s="9" t="s">
        <v>13</v>
      </c>
      <c r="C18" s="10">
        <f>K15</f>
        <v>156000</v>
      </c>
      <c r="D18" s="4"/>
      <c r="E18" s="19"/>
      <c r="F18" s="19"/>
      <c r="G18" s="20"/>
      <c r="H18" s="19"/>
      <c r="I18" s="19"/>
      <c r="J18" s="19"/>
      <c r="K18" s="21"/>
    </row>
    <row r="19" spans="1:11" ht="15.75" x14ac:dyDescent="0.25">
      <c r="A19" s="3"/>
      <c r="B19" s="7"/>
      <c r="C19" s="6"/>
      <c r="D19" s="4"/>
      <c r="E19" s="19"/>
      <c r="F19" s="19"/>
      <c r="G19" s="20"/>
      <c r="H19" s="19"/>
      <c r="I19" s="19"/>
      <c r="J19" s="19"/>
      <c r="K19" s="21"/>
    </row>
    <row r="20" spans="1:11" x14ac:dyDescent="0.25">
      <c r="B20" s="11" t="s">
        <v>4</v>
      </c>
      <c r="C20" s="12">
        <f>I15</f>
        <v>8000</v>
      </c>
    </row>
    <row r="22" spans="1:11" x14ac:dyDescent="0.25">
      <c r="B22" s="11" t="s">
        <v>1</v>
      </c>
      <c r="C22" s="13">
        <f>J15</f>
        <v>5.1282051282051277</v>
      </c>
      <c r="D22" s="1" t="s">
        <v>8</v>
      </c>
    </row>
  </sheetData>
  <mergeCells count="19">
    <mergeCell ref="B16:K16"/>
    <mergeCell ref="A5:K5"/>
    <mergeCell ref="I12:I13"/>
    <mergeCell ref="J12:J13"/>
    <mergeCell ref="I1:K2"/>
    <mergeCell ref="A4:K4"/>
    <mergeCell ref="B7:K7"/>
    <mergeCell ref="A6:K6"/>
    <mergeCell ref="A8:A15"/>
    <mergeCell ref="C12:C13"/>
    <mergeCell ref="D12:D13"/>
    <mergeCell ref="E12:G12"/>
    <mergeCell ref="B8:K8"/>
    <mergeCell ref="B9:K9"/>
    <mergeCell ref="B10:K10"/>
    <mergeCell ref="B11:K11"/>
    <mergeCell ref="B12:B13"/>
    <mergeCell ref="H12:H13"/>
    <mergeCell ref="K12:K1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7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2026-10-15T13:48:44Z</dcterms:modified>
</cp:coreProperties>
</file>