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ius-fs-01a.cius.corp\public\_ЦИУС\ЦКК\ЗАКУПКИ\2026\1. Закупки\1. ПХД ИА\1.29. Гранд Смета\На САЙТ+\"/>
    </mc:Choice>
  </mc:AlternateContent>
  <bookViews>
    <workbookView xWindow="0" yWindow="0" windowWidth="28800" windowHeight="12285"/>
  </bookViews>
  <sheets>
    <sheet name="Расчет НМЦ" sheetId="1" r:id="rId1"/>
  </sheets>
  <definedNames>
    <definedName name="_xlnm._FilterDatabase" localSheetId="0" hidden="1">'Расчет НМЦ'!$A$9:$IN$34</definedName>
  </definedNames>
  <calcPr calcId="162913"/>
</workbook>
</file>

<file path=xl/calcChain.xml><?xml version="1.0" encoding="utf-8"?>
<calcChain xmlns="http://schemas.openxmlformats.org/spreadsheetml/2006/main">
  <c r="H31" i="1" l="1"/>
  <c r="G31" i="1"/>
  <c r="F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31" i="1" l="1"/>
  <c r="I10" i="1" s="1"/>
</calcChain>
</file>

<file path=xl/sharedStrings.xml><?xml version="1.0" encoding="utf-8"?>
<sst xmlns="http://schemas.openxmlformats.org/spreadsheetml/2006/main" count="92" uniqueCount="52">
  <si>
    <t>Приложение 1 к приложению №3
 Обоснование начальной (максимальной) цены договора</t>
  </si>
  <si>
    <t>Расчет начальной (максимальной) цены договора
по конкурсу в электронной форме 
среди субъектов малого и среднего предпринимательства
на право заключения договора 
на предоставление права на использование программного обеспечения «ГРАНД-Смета» для нужд АО «Россети ЦИУС ЕЭС»</t>
  </si>
  <si>
    <t>В целях подготовки к проведению закупки на предоставление права на использование программного обеспечения «ГРАНД-Смета» для нужд АО «Россети ЦИУС ЕЭС» для нужд АО «Россети ЦИУС ЕЭС», подготовлен расчет НМЦ методом сопоставления рыночных цен (анализ рынка по ТКП аналогичных ТРУ).</t>
  </si>
  <si>
    <t>г. Москва</t>
  </si>
  <si>
    <t>№ п/п</t>
  </si>
  <si>
    <t>Краткое наименование 
предоставляемых прав, артикул, номер реестровой записи в реестре Российского ПО</t>
  </si>
  <si>
    <t>Комплектация продукции и технические характеристики</t>
  </si>
  <si>
    <t>Ед. изм</t>
  </si>
  <si>
    <t>Кол-во лицензий</t>
  </si>
  <si>
    <t>Предложения Исполнителей (ТКП)</t>
  </si>
  <si>
    <t>Утвержденный бюджет закупки руб. без НДС*</t>
  </si>
  <si>
    <t xml:space="preserve">Поправочный коэффициент (Коэф.П)  </t>
  </si>
  <si>
    <t xml:space="preserve">
Итоговое минимальное значение общей стоимости по ТКП, руб. без НДС*, с учетом поправочного коэфициента
(Итог.стоим.)
</t>
  </si>
  <si>
    <t>ТКП 1</t>
  </si>
  <si>
    <t>ТКП 2</t>
  </si>
  <si>
    <t>ТКП 3</t>
  </si>
  <si>
    <t>Цена за 1 ед., руб. без НДС (А)</t>
  </si>
  <si>
    <t>Цена за 1 ед., руб. без НДС (Б)</t>
  </si>
  <si>
    <t>Цена за 1 ед., руб. без НДС (С)</t>
  </si>
  <si>
    <t>Право на использование программы для ЭВМ «ГРАНД-Смета», версия 2026.2, флеш (Одно рабочее место, артикул О5128, Запись в Реестре Российского ПО №11163)</t>
  </si>
  <si>
    <t>шт.</t>
  </si>
  <si>
    <t>Право на использование БД «ФСНБ-2022 в формате программы для ЭВМ «ГРАНД-Смета»» (с Изм.1-19, Одно рабочее место, артикул О5141, Запись в Реестре Российского ПО №16408)</t>
  </si>
  <si>
    <t>В соответствии с требованиями Технического задания (технической части)</t>
  </si>
  <si>
    <t>Право на использование новых версий БД «ФСНБ-2022 в формате программы для ЭВМ «ГРАНД-Смета»», выпущенных в течение года (актуализация, Одно рабочее место, артикул О4636, Запись в Реестре Российского ПО №16408)</t>
  </si>
  <si>
    <t>Право на использование БД «ГЭСН-2020, ФЕР-2020 в формате программы для ЭВМ «Программный комплекс «ГРАНД-Смета»» (с Изм.1-9, Одно рабочее место, артикул О4373, Запись в Реестре Российского ПО №12211)</t>
  </si>
  <si>
    <t>Право на использование БД «Справочники базовых цен на проектные работы для строительства в формате программы для ЭВМ «Программный комплекс «ГРАНД-Смета»» (поставщик информации: ОАО "ЦЕНТРИНВЕСТпроект") (Одно рабочее место, артикул О1934, Запись в Реестре Российского ПО №20152)</t>
  </si>
  <si>
    <t>Право на использование новых версий БД «Справочники базовых цен на проектные работы для строительства в формате программы для ЭВМ «Программный комплекс «ГРАНД-Смета»», выпущенных в течение года (поставщик информации: ОАО "ЦЕНТРИНВЕСТпроект") (Одно рабочее место, артикул О4783, Запись в Реестре Российского ПО №20152)</t>
  </si>
  <si>
    <t>Право на использование дополнительных функциональных возможностей программы для ЭВМ «ГРАНД-Смета»: работа в совместимых с программой «ГРАНД-Смета» операционных системах Linux (Одно рабочее место, артикул О4770, Запись в Реестре Российского ПО №11163)</t>
  </si>
  <si>
    <t>Право на использование новых версий программы для ЭВМ «ГРАНД-Смета», выпущенных в течение года (Одно рабочее место, артикул О4771, Запись в Реестре Российского ПО №11163)</t>
  </si>
  <si>
    <t>Право на использование БД «Ведомственные и отраслевые нормативы» в формате программы для ЭВМ «ГРАНД-Смета». Раздел «Министерство энергетики» (база данных, Одно рабочее место, артикул О3917, Запись в Реестре Российского ПО №17666)</t>
  </si>
  <si>
    <t>Право на использование БД «Укрупненные нормативы» в формате программы для ЭВМ «ГРАНД-Смета» (НЦС-2026) (Одно рабочее место, артикул О5113, Запись в Реестре Российского ПО №17625)</t>
  </si>
  <si>
    <t>Право на использование БД «ГРАНД-СтройМатериалы в формате программы для ЭВМ «ГРАНД-Смета» (Одно рабочее место, артикул О1227, Запись в Реестре Российского ПО №17627)</t>
  </si>
  <si>
    <t>Право на использование новых версий БД «ГРАНД-СтройМатериалы в формате программы для ЭВМ «ГРАНД-Смета», выпущенных в течение года (Одно рабочее место, артикул О1593, Запись в Реестре Российского ПО №17627)</t>
  </si>
  <si>
    <t>Право на использование БД «Ведомственные и отраслевые нормативы» в формате программы для ЭВМ «ГРАНД-Смета». Раздел «Базовые цены на работы по ремонту энергетического оборудования» Части 1-22 с Доп. 1-14 с систематизированным обзором разъяснений по вопросам применения за 2004-2018 гг. (Одно рабочее место, артикул О4684, Запись в Реестре Российского ПО №17666)</t>
  </si>
  <si>
    <t>Право на использование БД «Территориальные единичные расценки (ТЕР) по субъектам РФ в редакции 2014 года в формате программы для ЭВМ «ГРАНД-Смета»». Раздел «Республика Северная Осетия - Алания» (№ 14729 255, база данных, Одно рабочее место, артикул О3076, Запись в Реестре Российского ПО №16062)</t>
  </si>
  <si>
    <t>Право на использование БД «Территориальные единичные расценки (ТЕР) по субъектам РФ в редакции 2014 года в формате программы для ЭВМ «ГРАНД-Смета»». Раздел «Новгородская область» (база данных, Одно рабочее место, артикул О1992, Запись в Реестре Российского ПО №16062)</t>
  </si>
  <si>
    <t>Право на использование БД «Территориальные единичные расценки (ТЕР) по субъектам РФ в редакции 2014 года в формате программы для ЭВМ «ГРАНД-Смета»». Раздел «Брянская область» (база данных, включая И2, Одно рабочее место, артикул О2007, Запись в Реестре Российского ПО №16062)</t>
  </si>
  <si>
    <t>Право на использование БД «Территориальные единичные расценки (ТЕР) по субъектам РФ в редакции 2014 года в формате программы для ЭВМ «ГРАНД-Смета»». Раздел «Республика Карелия» (поставщик информации: ООО "РЦЦС Республики Карелия") (база данных, включая И1, Одно рабочее место, артикул О4410, Запись в Реестре Российского ПО №16062)</t>
  </si>
  <si>
    <t>Право на использование БД «Территориальные единичные расценки (ТЕР) по субъектам РФ в редакции 2014 года в формате программы для ЭВМ «ГРАНД-Смета»». Раздел «Республика Коми» (поставщик информации: АУ РК «Управление госэкспертизы РК») (база данных, Одно рабочее место, артикул О1988, Запись в Реестре Российского ПО №16062)</t>
  </si>
  <si>
    <t>Право на использование БД «Территориальные единичные расценки (ТЕР) по субъектам РФ в редакции 2014 года в формате программы для ЭВМ «ГРАНД-Смета»». Раздел «Ленинградская область» (поставщик информации: ООО "ЦИНИНС") (база данных, Одно рабочее место, артикул О2069, Запись в Реестре Российского ПО №16062)</t>
  </si>
  <si>
    <t>Право на использование БД «Территориальные единичные расценки (ТЕР) по субъектам РФ в редакции 2014 года в формате программы для ЭВМ «ГРАНД-Смета»». Раздел «Смоленская область» (база данных, Одно рабочее место, артикул О2827, Запись в Реестре Российского ПО №16062)</t>
  </si>
  <si>
    <t>Право на использование БД «Территориальные единичные расценки (ТЕР) по субъектам РФ в редакции 2014 года в формате программы для ЭВМ «ГРАНД-Смета»». Раздел «г. Санкт-Петербург» (поставщик информации: ООО "Союз инженеров-сметчиков") (Одно рабочее место, артикул О1449, Запись в Реестре Российского ПО №16062)</t>
  </si>
  <si>
    <t>Итого, рублей</t>
  </si>
  <si>
    <t>В соответствии с п. 3.1.4 Приказа АО «Россети ЦИУС ЕЭС» от 07.07.2022 №201 расчет начальной (максимальной) цены договора выполнен по минимальной цене сопоставляемых рыночных цен аналогичных ТРУ, не превышающей утвержденный бюджет закупки.</t>
  </si>
  <si>
    <t>*НДС не облагается в соответствии с пп. 26 п. 2 ст. 149 Налогового кодекса РФ</t>
  </si>
  <si>
    <t>Итого начальная (максимальная) цена договора в рублях 6 483 800,00 без НДС.</t>
  </si>
  <si>
    <t xml:space="preserve">Расчет произведен:  Ганиев Р.Р., эксперт Отдела цифровых технологий </t>
  </si>
  <si>
    <t>Согласовано:</t>
  </si>
  <si>
    <t>Руководитель Отдела цифровых технологий</t>
  </si>
  <si>
    <t>И.Г. Канунников</t>
  </si>
  <si>
    <t>Руководитель Управления экономической и региональной безопасности</t>
  </si>
  <si>
    <t>А.Н. Селявин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</si>
</sst>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Arial Cy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0.79998168889431442"/>
        <bgColor theme="6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4" fontId="11" fillId="3" borderId="7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/>
    <xf numFmtId="0" fontId="14" fillId="0" borderId="0" xfId="0" applyFont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left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92D050"/>
    <pageSetUpPr fitToPage="1"/>
  </sheetPr>
  <dimension ref="A1:IN41"/>
  <sheetViews>
    <sheetView tabSelected="1" topLeftCell="A7" zoomScale="80" workbookViewId="0">
      <selection activeCell="D13" sqref="D13"/>
    </sheetView>
  </sheetViews>
  <sheetFormatPr defaultRowHeight="15.75" customHeight="1" x14ac:dyDescent="0.2"/>
  <cols>
    <col min="1" max="1" width="4.140625" style="1" customWidth="1"/>
    <col min="2" max="2" width="49.42578125" style="1" customWidth="1"/>
    <col min="3" max="3" width="32.28515625" style="1" customWidth="1"/>
    <col min="4" max="4" width="12" style="1" customWidth="1"/>
    <col min="5" max="5" width="12.85546875" style="1" customWidth="1"/>
    <col min="6" max="6" width="23" style="1" customWidth="1"/>
    <col min="7" max="7" width="24" style="1" customWidth="1"/>
    <col min="8" max="8" width="24.42578125" style="1" customWidth="1"/>
    <col min="9" max="10" width="17.85546875" style="1" customWidth="1"/>
    <col min="11" max="11" width="23.85546875" style="1" customWidth="1"/>
    <col min="12" max="248" width="9.140625" style="1" customWidth="1"/>
  </cols>
  <sheetData>
    <row r="1" spans="1:11" s="2" customFormat="1" ht="42.75" customHeight="1" x14ac:dyDescent="0.2">
      <c r="E1" s="3"/>
      <c r="H1" s="48" t="s">
        <v>0</v>
      </c>
      <c r="I1" s="48"/>
      <c r="J1" s="48"/>
      <c r="K1" s="48"/>
    </row>
    <row r="2" spans="1:11" s="2" customFormat="1" ht="26.25" customHeight="1" x14ac:dyDescent="0.2">
      <c r="E2" s="3"/>
      <c r="H2" s="48"/>
      <c r="I2" s="48"/>
      <c r="J2" s="48"/>
      <c r="K2" s="48"/>
    </row>
    <row r="3" spans="1:11" ht="135.75" customHeight="1" x14ac:dyDescent="0.2">
      <c r="A3" s="49" t="s">
        <v>1</v>
      </c>
      <c r="B3" s="49"/>
      <c r="C3" s="49"/>
      <c r="D3" s="49"/>
      <c r="E3" s="50"/>
      <c r="F3" s="49"/>
      <c r="G3" s="49"/>
      <c r="H3" s="49"/>
      <c r="I3" s="49"/>
      <c r="J3" s="49"/>
      <c r="K3" s="49"/>
    </row>
    <row r="4" spans="1:11" ht="47.25" customHeight="1" x14ac:dyDescent="0.2">
      <c r="A4" s="51" t="s">
        <v>2</v>
      </c>
      <c r="B4" s="51"/>
      <c r="C4" s="51"/>
      <c r="D4" s="51"/>
      <c r="E4" s="52"/>
      <c r="F4" s="51"/>
      <c r="G4" s="51"/>
      <c r="H4" s="51"/>
      <c r="I4" s="51"/>
      <c r="J4" s="51"/>
      <c r="K4" s="51"/>
    </row>
    <row r="5" spans="1:11" ht="18.75" customHeight="1" x14ac:dyDescent="0.3">
      <c r="A5" s="53" t="s">
        <v>3</v>
      </c>
      <c r="B5" s="53"/>
      <c r="C5" s="4"/>
      <c r="K5" s="5">
        <v>46309</v>
      </c>
    </row>
    <row r="6" spans="1:11" ht="32.25" customHeight="1" x14ac:dyDescent="0.2">
      <c r="A6" s="54" t="s">
        <v>4</v>
      </c>
      <c r="B6" s="54" t="s">
        <v>5</v>
      </c>
      <c r="C6" s="54" t="s">
        <v>6</v>
      </c>
      <c r="D6" s="54" t="s">
        <v>7</v>
      </c>
      <c r="E6" s="54" t="s">
        <v>8</v>
      </c>
      <c r="F6" s="55" t="s">
        <v>9</v>
      </c>
      <c r="G6" s="56"/>
      <c r="H6" s="56"/>
      <c r="I6" s="57" t="s">
        <v>10</v>
      </c>
      <c r="J6" s="57" t="s">
        <v>11</v>
      </c>
      <c r="K6" s="54" t="s">
        <v>12</v>
      </c>
    </row>
    <row r="7" spans="1:11" ht="48" customHeight="1" x14ac:dyDescent="0.2">
      <c r="A7" s="54"/>
      <c r="B7" s="54"/>
      <c r="C7" s="54"/>
      <c r="D7" s="54"/>
      <c r="E7" s="54"/>
      <c r="F7" s="7" t="s">
        <v>13</v>
      </c>
      <c r="G7" s="7" t="s">
        <v>14</v>
      </c>
      <c r="H7" s="7" t="s">
        <v>15</v>
      </c>
      <c r="I7" s="58"/>
      <c r="J7" s="58"/>
      <c r="K7" s="54"/>
    </row>
    <row r="8" spans="1:11" ht="71.25" customHeight="1" x14ac:dyDescent="0.2">
      <c r="A8" s="54"/>
      <c r="B8" s="54"/>
      <c r="C8" s="54"/>
      <c r="D8" s="54"/>
      <c r="E8" s="54"/>
      <c r="F8" s="6" t="s">
        <v>16</v>
      </c>
      <c r="G8" s="6" t="s">
        <v>17</v>
      </c>
      <c r="H8" s="6" t="s">
        <v>18</v>
      </c>
      <c r="I8" s="59"/>
      <c r="J8" s="59"/>
      <c r="K8" s="54"/>
    </row>
    <row r="9" spans="1:11" s="8" customFormat="1" ht="13.5" customHeight="1" x14ac:dyDescent="0.2">
      <c r="A9" s="9">
        <v>1</v>
      </c>
      <c r="B9" s="9">
        <v>2</v>
      </c>
      <c r="C9" s="9">
        <v>3</v>
      </c>
      <c r="D9" s="9">
        <v>4</v>
      </c>
      <c r="E9" s="10">
        <v>5</v>
      </c>
      <c r="F9" s="11">
        <v>6</v>
      </c>
      <c r="G9" s="11">
        <v>7</v>
      </c>
      <c r="H9" s="11">
        <v>8</v>
      </c>
      <c r="I9" s="9">
        <v>9</v>
      </c>
      <c r="J9" s="9">
        <v>10</v>
      </c>
      <c r="K9" s="9">
        <v>11</v>
      </c>
    </row>
    <row r="10" spans="1:11" s="8" customFormat="1" ht="63" x14ac:dyDescent="0.2">
      <c r="A10" s="9">
        <v>1</v>
      </c>
      <c r="B10" s="12" t="s">
        <v>19</v>
      </c>
      <c r="C10" s="15" t="s">
        <v>22</v>
      </c>
      <c r="D10" s="15" t="s">
        <v>20</v>
      </c>
      <c r="E10" s="32">
        <v>44</v>
      </c>
      <c r="F10" s="14">
        <v>26950</v>
      </c>
      <c r="G10" s="14">
        <v>38500</v>
      </c>
      <c r="H10" s="14">
        <v>38500</v>
      </c>
      <c r="I10" s="37">
        <f>K31</f>
        <v>6483800</v>
      </c>
      <c r="J10" s="40">
        <v>1</v>
      </c>
      <c r="K10" s="16">
        <f t="shared" ref="K10:K30" si="0">MIN(F10:H10)*E10</f>
        <v>1185800</v>
      </c>
    </row>
    <row r="11" spans="1:11" s="8" customFormat="1" ht="78.75" x14ac:dyDescent="0.2">
      <c r="A11" s="9">
        <v>2</v>
      </c>
      <c r="B11" s="15" t="s">
        <v>21</v>
      </c>
      <c r="C11" s="15" t="s">
        <v>22</v>
      </c>
      <c r="D11" s="15" t="s">
        <v>20</v>
      </c>
      <c r="E11" s="32">
        <v>44</v>
      </c>
      <c r="F11" s="14">
        <v>12600</v>
      </c>
      <c r="G11" s="14">
        <v>18000</v>
      </c>
      <c r="H11" s="14">
        <v>18000</v>
      </c>
      <c r="I11" s="38"/>
      <c r="J11" s="41"/>
      <c r="K11" s="16">
        <f t="shared" si="0"/>
        <v>554400</v>
      </c>
    </row>
    <row r="12" spans="1:11" s="8" customFormat="1" ht="94.5" x14ac:dyDescent="0.2">
      <c r="A12" s="9">
        <v>3</v>
      </c>
      <c r="B12" s="15" t="s">
        <v>23</v>
      </c>
      <c r="C12" s="1" t="s">
        <v>22</v>
      </c>
      <c r="D12" s="17" t="s">
        <v>20</v>
      </c>
      <c r="E12" s="13">
        <v>44</v>
      </c>
      <c r="F12" s="14">
        <v>22500</v>
      </c>
      <c r="G12" s="14">
        <v>22500</v>
      </c>
      <c r="H12" s="14">
        <v>22500</v>
      </c>
      <c r="I12" s="38"/>
      <c r="J12" s="41"/>
      <c r="K12" s="16">
        <f t="shared" si="0"/>
        <v>990000</v>
      </c>
    </row>
    <row r="13" spans="1:11" s="8" customFormat="1" ht="94.5" customHeight="1" x14ac:dyDescent="0.2">
      <c r="A13" s="9">
        <v>4</v>
      </c>
      <c r="B13" s="15" t="s">
        <v>24</v>
      </c>
      <c r="C13" s="15" t="s">
        <v>22</v>
      </c>
      <c r="D13" s="1" t="s">
        <v>20</v>
      </c>
      <c r="E13" s="13">
        <v>44</v>
      </c>
      <c r="F13" s="14">
        <v>18000</v>
      </c>
      <c r="G13" s="14">
        <v>18000</v>
      </c>
      <c r="H13" s="14">
        <v>18000</v>
      </c>
      <c r="I13" s="38"/>
      <c r="J13" s="41"/>
      <c r="K13" s="16">
        <f t="shared" si="0"/>
        <v>792000</v>
      </c>
    </row>
    <row r="14" spans="1:11" s="8" customFormat="1" ht="126" x14ac:dyDescent="0.2">
      <c r="A14" s="9">
        <v>5</v>
      </c>
      <c r="B14" s="15" t="s">
        <v>25</v>
      </c>
      <c r="C14" s="1" t="s">
        <v>22</v>
      </c>
      <c r="D14" s="17" t="s">
        <v>20</v>
      </c>
      <c r="E14" s="13">
        <v>24</v>
      </c>
      <c r="F14" s="14">
        <v>9500</v>
      </c>
      <c r="G14" s="14">
        <v>9500</v>
      </c>
      <c r="H14" s="14">
        <v>9500</v>
      </c>
      <c r="I14" s="38"/>
      <c r="J14" s="41"/>
      <c r="K14" s="16">
        <f t="shared" si="0"/>
        <v>228000</v>
      </c>
    </row>
    <row r="15" spans="1:11" s="8" customFormat="1" ht="141.75" x14ac:dyDescent="0.2">
      <c r="A15" s="9">
        <v>6</v>
      </c>
      <c r="B15" s="15" t="s">
        <v>26</v>
      </c>
      <c r="C15" s="15" t="s">
        <v>22</v>
      </c>
      <c r="D15" s="1" t="s">
        <v>20</v>
      </c>
      <c r="E15" s="13">
        <v>24</v>
      </c>
      <c r="F15" s="14">
        <v>6500</v>
      </c>
      <c r="G15" s="14">
        <v>6500</v>
      </c>
      <c r="H15" s="14">
        <v>6500</v>
      </c>
      <c r="I15" s="38"/>
      <c r="J15" s="41"/>
      <c r="K15" s="16">
        <f t="shared" si="0"/>
        <v>156000</v>
      </c>
    </row>
    <row r="16" spans="1:11" s="8" customFormat="1" ht="110.25" x14ac:dyDescent="0.2">
      <c r="A16" s="9">
        <v>7</v>
      </c>
      <c r="B16" s="15" t="s">
        <v>27</v>
      </c>
      <c r="C16" s="1" t="s">
        <v>22</v>
      </c>
      <c r="D16" s="17" t="s">
        <v>20</v>
      </c>
      <c r="E16" s="13">
        <v>44</v>
      </c>
      <c r="F16" s="14">
        <v>15400</v>
      </c>
      <c r="G16" s="14">
        <v>22000</v>
      </c>
      <c r="H16" s="14">
        <v>22000</v>
      </c>
      <c r="I16" s="38"/>
      <c r="J16" s="41"/>
      <c r="K16" s="16">
        <f t="shared" si="0"/>
        <v>677600</v>
      </c>
    </row>
    <row r="17" spans="1:11" s="8" customFormat="1" ht="78.75" x14ac:dyDescent="0.2">
      <c r="A17" s="9">
        <v>8</v>
      </c>
      <c r="B17" s="15" t="s">
        <v>28</v>
      </c>
      <c r="C17" s="15" t="s">
        <v>22</v>
      </c>
      <c r="D17" s="1" t="s">
        <v>20</v>
      </c>
      <c r="E17" s="13">
        <v>44</v>
      </c>
      <c r="F17" s="14">
        <v>33500</v>
      </c>
      <c r="G17" s="14">
        <v>33500</v>
      </c>
      <c r="H17" s="14">
        <v>33500</v>
      </c>
      <c r="I17" s="38"/>
      <c r="J17" s="41"/>
      <c r="K17" s="16">
        <f t="shared" si="0"/>
        <v>1474000</v>
      </c>
    </row>
    <row r="18" spans="1:11" s="8" customFormat="1" ht="110.25" customHeight="1" x14ac:dyDescent="0.2">
      <c r="A18" s="9">
        <v>9</v>
      </c>
      <c r="B18" s="15" t="s">
        <v>29</v>
      </c>
      <c r="C18" s="1" t="s">
        <v>22</v>
      </c>
      <c r="D18" s="17" t="s">
        <v>20</v>
      </c>
      <c r="E18" s="13">
        <v>5</v>
      </c>
      <c r="F18" s="14">
        <v>5500</v>
      </c>
      <c r="G18" s="14">
        <v>5500</v>
      </c>
      <c r="H18" s="14">
        <v>5500</v>
      </c>
      <c r="I18" s="38"/>
      <c r="J18" s="41"/>
      <c r="K18" s="16">
        <f t="shared" si="0"/>
        <v>27500</v>
      </c>
    </row>
    <row r="19" spans="1:11" s="8" customFormat="1" ht="78.75" x14ac:dyDescent="0.2">
      <c r="A19" s="9">
        <v>10</v>
      </c>
      <c r="B19" s="15" t="s">
        <v>30</v>
      </c>
      <c r="C19" s="15" t="s">
        <v>22</v>
      </c>
      <c r="D19" s="1" t="s">
        <v>20</v>
      </c>
      <c r="E19" s="13">
        <v>5</v>
      </c>
      <c r="F19" s="14">
        <v>8000</v>
      </c>
      <c r="G19" s="14">
        <v>8000</v>
      </c>
      <c r="H19" s="14">
        <v>8000</v>
      </c>
      <c r="I19" s="38"/>
      <c r="J19" s="41"/>
      <c r="K19" s="16">
        <f t="shared" si="0"/>
        <v>40000</v>
      </c>
    </row>
    <row r="20" spans="1:11" s="8" customFormat="1" ht="78.75" x14ac:dyDescent="0.2">
      <c r="A20" s="9">
        <v>11</v>
      </c>
      <c r="B20" s="15" t="s">
        <v>31</v>
      </c>
      <c r="C20" s="1" t="s">
        <v>22</v>
      </c>
      <c r="D20" s="17" t="s">
        <v>20</v>
      </c>
      <c r="E20" s="13">
        <v>5</v>
      </c>
      <c r="F20" s="14">
        <v>9000</v>
      </c>
      <c r="G20" s="14">
        <v>9000</v>
      </c>
      <c r="H20" s="14">
        <v>9000</v>
      </c>
      <c r="I20" s="38"/>
      <c r="J20" s="41"/>
      <c r="K20" s="16">
        <f t="shared" si="0"/>
        <v>45000</v>
      </c>
    </row>
    <row r="21" spans="1:11" s="8" customFormat="1" ht="94.5" x14ac:dyDescent="0.2">
      <c r="A21" s="9">
        <v>12</v>
      </c>
      <c r="B21" s="15" t="s">
        <v>32</v>
      </c>
      <c r="C21" s="15" t="s">
        <v>22</v>
      </c>
      <c r="D21" s="1" t="s">
        <v>20</v>
      </c>
      <c r="E21" s="13">
        <v>5</v>
      </c>
      <c r="F21" s="14">
        <v>9000</v>
      </c>
      <c r="G21" s="14">
        <v>9000</v>
      </c>
      <c r="H21" s="14">
        <v>9000</v>
      </c>
      <c r="I21" s="38"/>
      <c r="J21" s="41"/>
      <c r="K21" s="16">
        <f t="shared" si="0"/>
        <v>45000</v>
      </c>
    </row>
    <row r="22" spans="1:11" s="8" customFormat="1" ht="173.25" customHeight="1" x14ac:dyDescent="0.2">
      <c r="A22" s="9">
        <v>13</v>
      </c>
      <c r="B22" s="15" t="s">
        <v>33</v>
      </c>
      <c r="C22" s="1" t="s">
        <v>22</v>
      </c>
      <c r="D22" s="17" t="s">
        <v>20</v>
      </c>
      <c r="E22" s="13">
        <v>5</v>
      </c>
      <c r="F22" s="14">
        <v>9500</v>
      </c>
      <c r="G22" s="14">
        <v>9500</v>
      </c>
      <c r="H22" s="14">
        <v>9500</v>
      </c>
      <c r="I22" s="38"/>
      <c r="J22" s="41"/>
      <c r="K22" s="16">
        <f t="shared" si="0"/>
        <v>47500</v>
      </c>
    </row>
    <row r="23" spans="1:11" s="8" customFormat="1" ht="141.75" customHeight="1" x14ac:dyDescent="0.2">
      <c r="A23" s="9">
        <v>14</v>
      </c>
      <c r="B23" s="15" t="s">
        <v>34</v>
      </c>
      <c r="C23" s="15" t="s">
        <v>22</v>
      </c>
      <c r="D23" s="1" t="s">
        <v>20</v>
      </c>
      <c r="E23" s="13">
        <v>1</v>
      </c>
      <c r="F23" s="14">
        <v>16500</v>
      </c>
      <c r="G23" s="14">
        <v>16500</v>
      </c>
      <c r="H23" s="14">
        <v>16500</v>
      </c>
      <c r="I23" s="38"/>
      <c r="J23" s="41"/>
      <c r="K23" s="16">
        <f t="shared" si="0"/>
        <v>16500</v>
      </c>
    </row>
    <row r="24" spans="1:11" s="8" customFormat="1" ht="126" customHeight="1" x14ac:dyDescent="0.2">
      <c r="A24" s="9">
        <v>15</v>
      </c>
      <c r="B24" s="15" t="s">
        <v>35</v>
      </c>
      <c r="C24" s="1" t="s">
        <v>22</v>
      </c>
      <c r="D24" s="17" t="s">
        <v>20</v>
      </c>
      <c r="E24" s="13">
        <v>1</v>
      </c>
      <c r="F24" s="14">
        <v>16500</v>
      </c>
      <c r="G24" s="14">
        <v>16500</v>
      </c>
      <c r="H24" s="14">
        <v>16500</v>
      </c>
      <c r="I24" s="38"/>
      <c r="J24" s="41"/>
      <c r="K24" s="16">
        <f t="shared" si="0"/>
        <v>16500</v>
      </c>
    </row>
    <row r="25" spans="1:11" s="8" customFormat="1" ht="126" customHeight="1" x14ac:dyDescent="0.2">
      <c r="A25" s="9">
        <v>16</v>
      </c>
      <c r="B25" s="15" t="s">
        <v>36</v>
      </c>
      <c r="C25" s="15" t="s">
        <v>22</v>
      </c>
      <c r="D25" s="1" t="s">
        <v>20</v>
      </c>
      <c r="E25" s="13">
        <v>1</v>
      </c>
      <c r="F25" s="14">
        <v>16500</v>
      </c>
      <c r="G25" s="14">
        <v>16500</v>
      </c>
      <c r="H25" s="14">
        <v>16500</v>
      </c>
      <c r="I25" s="38"/>
      <c r="J25" s="41"/>
      <c r="K25" s="16">
        <f t="shared" si="0"/>
        <v>16500</v>
      </c>
    </row>
    <row r="26" spans="1:11" s="8" customFormat="1" ht="157.5" customHeight="1" x14ac:dyDescent="0.2">
      <c r="A26" s="9">
        <v>17</v>
      </c>
      <c r="B26" s="15" t="s">
        <v>37</v>
      </c>
      <c r="C26" s="1" t="s">
        <v>22</v>
      </c>
      <c r="D26" s="17" t="s">
        <v>20</v>
      </c>
      <c r="E26" s="13">
        <v>1</v>
      </c>
      <c r="F26" s="14">
        <v>12000</v>
      </c>
      <c r="G26" s="14">
        <v>12000</v>
      </c>
      <c r="H26" s="14">
        <v>12000</v>
      </c>
      <c r="I26" s="38"/>
      <c r="J26" s="41"/>
      <c r="K26" s="16">
        <f t="shared" si="0"/>
        <v>12000</v>
      </c>
    </row>
    <row r="27" spans="1:11" s="8" customFormat="1" ht="157.5" customHeight="1" x14ac:dyDescent="0.2">
      <c r="A27" s="9">
        <v>18</v>
      </c>
      <c r="B27" s="15" t="s">
        <v>38</v>
      </c>
      <c r="C27" s="15" t="s">
        <v>22</v>
      </c>
      <c r="D27" s="1" t="s">
        <v>20</v>
      </c>
      <c r="E27" s="13">
        <v>3</v>
      </c>
      <c r="F27" s="14">
        <v>28000</v>
      </c>
      <c r="G27" s="14">
        <v>28000</v>
      </c>
      <c r="H27" s="14">
        <v>28000</v>
      </c>
      <c r="I27" s="38"/>
      <c r="J27" s="41"/>
      <c r="K27" s="16">
        <f t="shared" si="0"/>
        <v>84000</v>
      </c>
    </row>
    <row r="28" spans="1:11" ht="141.75" customHeight="1" x14ac:dyDescent="0.2">
      <c r="A28" s="9">
        <v>19</v>
      </c>
      <c r="B28" s="15" t="s">
        <v>39</v>
      </c>
      <c r="C28" s="15" t="s">
        <v>22</v>
      </c>
      <c r="D28" s="17" t="s">
        <v>20</v>
      </c>
      <c r="E28" s="13">
        <v>2</v>
      </c>
      <c r="F28" s="14">
        <v>13000</v>
      </c>
      <c r="G28" s="14">
        <v>13000</v>
      </c>
      <c r="H28" s="14">
        <v>13000</v>
      </c>
      <c r="I28" s="38"/>
      <c r="J28" s="41"/>
      <c r="K28" s="16">
        <f t="shared" si="0"/>
        <v>26000</v>
      </c>
    </row>
    <row r="29" spans="1:11" ht="126" customHeight="1" x14ac:dyDescent="0.2">
      <c r="A29" s="9">
        <v>20</v>
      </c>
      <c r="B29" s="15" t="s">
        <v>40</v>
      </c>
      <c r="C29" s="15" t="s">
        <v>22</v>
      </c>
      <c r="D29" s="17" t="s">
        <v>20</v>
      </c>
      <c r="E29" s="13">
        <v>2</v>
      </c>
      <c r="F29" s="14">
        <v>16500</v>
      </c>
      <c r="G29" s="14">
        <v>16500</v>
      </c>
      <c r="H29" s="14">
        <v>16500</v>
      </c>
      <c r="I29" s="38"/>
      <c r="J29" s="41"/>
      <c r="K29" s="16">
        <f t="shared" si="0"/>
        <v>33000</v>
      </c>
    </row>
    <row r="30" spans="1:11" ht="141.75" customHeight="1" x14ac:dyDescent="0.2">
      <c r="A30" s="9">
        <v>21</v>
      </c>
      <c r="B30" s="15" t="s">
        <v>41</v>
      </c>
      <c r="C30" s="15" t="s">
        <v>22</v>
      </c>
      <c r="D30" s="17" t="s">
        <v>20</v>
      </c>
      <c r="E30" s="13">
        <v>1</v>
      </c>
      <c r="F30" s="14">
        <v>16500</v>
      </c>
      <c r="G30" s="14">
        <v>16500</v>
      </c>
      <c r="H30" s="14">
        <v>16500</v>
      </c>
      <c r="I30" s="38"/>
      <c r="J30" s="41"/>
      <c r="K30" s="16">
        <f t="shared" si="0"/>
        <v>16500</v>
      </c>
    </row>
    <row r="31" spans="1:11" ht="28.5" customHeight="1" x14ac:dyDescent="0.2">
      <c r="A31" s="43" t="s">
        <v>42</v>
      </c>
      <c r="B31" s="44"/>
      <c r="C31" s="44"/>
      <c r="D31" s="44"/>
      <c r="E31" s="45"/>
      <c r="F31" s="18">
        <f>E28*F28+E29*F29+E30*F30+E27*F27+E26*F26+E25*F25+E24*F24+E23*F23+E22*F22+E21*F21+E20*F20+E19*F19+E18*F18+E17*F17+E16*F16+E15*F15+E14*F14+E13*F13+E12*F12+E11*F11+E10*F10</f>
        <v>6483800</v>
      </c>
      <c r="G31" s="18">
        <f>E28*G28+E29*G29+E30*G30+E27*G27+E26*G26+E25*G25+E24*G24+E23*G23+E22*G22+E21*G21+E20*G20+E19*G19+E18*G18+E17*G17+E16*G16+E15*G15+E14*G14+E13*G13+E12*G12+E11*G11+E10*G10</f>
        <v>7520000</v>
      </c>
      <c r="H31" s="18">
        <f>E28*H28+E29*H29+E30*H30+E27*H27+E26*H26+E25*H25+E24*H24+E23*H23+E22*H22+E21*H21+E20*H20+E19*H19+E18*H18+E17*H17+E16*H16+E15*H15+E14*H14+E13*H13+E12*H12+E11*H11+E10*H10</f>
        <v>7520000</v>
      </c>
      <c r="I31" s="39"/>
      <c r="J31" s="42"/>
      <c r="K31" s="19">
        <f>SUM(K10:K30)</f>
        <v>6483800</v>
      </c>
    </row>
    <row r="32" spans="1:11" ht="56.25" customHeight="1" x14ac:dyDescent="0.2">
      <c r="A32" s="46" t="s">
        <v>43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</row>
    <row r="33" spans="1:11" ht="31.5" customHeight="1" x14ac:dyDescent="0.2">
      <c r="A33" s="47" t="s">
        <v>44</v>
      </c>
      <c r="B33" s="47"/>
      <c r="C33" s="47"/>
      <c r="D33" s="47"/>
      <c r="E33" s="47"/>
      <c r="F33" s="47"/>
      <c r="G33" s="47"/>
      <c r="H33" s="47"/>
      <c r="I33" s="20"/>
      <c r="J33" s="20"/>
      <c r="K33" s="20"/>
    </row>
    <row r="34" spans="1:11" ht="27.75" customHeight="1" x14ac:dyDescent="0.2">
      <c r="A34" s="33" t="s">
        <v>45</v>
      </c>
      <c r="B34" s="33"/>
      <c r="C34" s="33"/>
      <c r="D34" s="33"/>
      <c r="E34" s="34"/>
      <c r="F34" s="33"/>
      <c r="G34" s="33"/>
      <c r="H34" s="33"/>
      <c r="I34" s="33"/>
      <c r="J34" s="33"/>
      <c r="K34" s="33"/>
    </row>
    <row r="35" spans="1:11" ht="17.100000000000001" customHeight="1" x14ac:dyDescent="0.2">
      <c r="H35" s="21"/>
      <c r="I35" s="21"/>
      <c r="J35" s="21"/>
      <c r="K35" s="20"/>
    </row>
    <row r="36" spans="1:11" ht="17.100000000000001" customHeight="1" x14ac:dyDescent="0.2">
      <c r="B36" s="22" t="s">
        <v>46</v>
      </c>
      <c r="C36" s="22"/>
      <c r="D36" s="22"/>
      <c r="E36" s="23"/>
      <c r="F36" s="22"/>
      <c r="G36" s="22"/>
      <c r="H36" s="22"/>
      <c r="I36" s="22"/>
      <c r="J36" s="22"/>
      <c r="K36" s="22"/>
    </row>
    <row r="37" spans="1:11" x14ac:dyDescent="0.2">
      <c r="A37" s="24"/>
      <c r="B37" s="25"/>
      <c r="C37" s="2"/>
      <c r="D37" s="2"/>
      <c r="E37" s="3"/>
      <c r="F37" s="2"/>
      <c r="G37" s="2"/>
      <c r="H37" s="2"/>
      <c r="I37" s="2"/>
      <c r="J37" s="2"/>
      <c r="K37" s="2"/>
    </row>
    <row r="38" spans="1:11" ht="16.5" customHeight="1" x14ac:dyDescent="0.2">
      <c r="A38" s="26"/>
      <c r="B38" s="22" t="s">
        <v>47</v>
      </c>
      <c r="C38" s="2"/>
      <c r="D38" s="2"/>
      <c r="E38" s="3"/>
      <c r="F38" s="2"/>
      <c r="G38" s="2"/>
      <c r="H38" s="2"/>
      <c r="I38" s="2"/>
      <c r="J38" s="2"/>
      <c r="K38" s="2"/>
    </row>
    <row r="39" spans="1:11" ht="18.75" customHeight="1" x14ac:dyDescent="0.2">
      <c r="A39" s="27"/>
      <c r="B39" s="35" t="s">
        <v>48</v>
      </c>
      <c r="C39" s="35"/>
      <c r="D39" s="35"/>
      <c r="E39" s="36"/>
      <c r="F39" s="35"/>
      <c r="G39" s="35"/>
      <c r="H39" s="2"/>
      <c r="I39" s="2"/>
      <c r="J39" s="2"/>
      <c r="K39" s="2" t="s">
        <v>49</v>
      </c>
    </row>
    <row r="40" spans="1:11" ht="18.75" customHeight="1" x14ac:dyDescent="0.25">
      <c r="A40" s="28"/>
      <c r="B40" s="22" t="s">
        <v>50</v>
      </c>
      <c r="C40" s="29"/>
      <c r="D40" s="29"/>
      <c r="E40" s="30"/>
      <c r="F40" s="2"/>
      <c r="G40" s="22"/>
      <c r="H40" s="22"/>
      <c r="I40" s="22"/>
      <c r="J40" s="22"/>
      <c r="K40" s="2" t="s">
        <v>51</v>
      </c>
    </row>
    <row r="41" spans="1:11" ht="15.75" customHeight="1" x14ac:dyDescent="0.2">
      <c r="B41" s="31"/>
      <c r="C41" s="31"/>
      <c r="D41" s="31"/>
      <c r="F41" s="31"/>
      <c r="G41" s="31"/>
      <c r="H41" s="31"/>
      <c r="I41" s="31"/>
      <c r="J41" s="31"/>
      <c r="K41" s="31"/>
    </row>
  </sheetData>
  <mergeCells count="20">
    <mergeCell ref="H1:K2"/>
    <mergeCell ref="A3:K3"/>
    <mergeCell ref="A4:K4"/>
    <mergeCell ref="A5:B5"/>
    <mergeCell ref="A6:A8"/>
    <mergeCell ref="B6:B8"/>
    <mergeCell ref="C6:C8"/>
    <mergeCell ref="D6:D8"/>
    <mergeCell ref="E6:E8"/>
    <mergeCell ref="F6:H6"/>
    <mergeCell ref="I6:I8"/>
    <mergeCell ref="J6:J8"/>
    <mergeCell ref="K6:K8"/>
    <mergeCell ref="A34:K34"/>
    <mergeCell ref="B39:G39"/>
    <mergeCell ref="I10:I31"/>
    <mergeCell ref="J10:J31"/>
    <mergeCell ref="A31:E31"/>
    <mergeCell ref="A32:K32"/>
    <mergeCell ref="A33:H33"/>
  </mergeCells>
  <pageMargins left="0.25" right="0.25" top="0.75" bottom="0.75" header="0.3" footer="0.3"/>
  <pageSetup paperSize="9" scale="4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Kanunnikov_IG</dc:creator>
  <cp:lastModifiedBy>Назин Петр Геннадиевич</cp:lastModifiedBy>
  <cp:revision>2</cp:revision>
  <cp:lastPrinted>2026-10-14T08:02:57Z</cp:lastPrinted>
  <dcterms:created xsi:type="dcterms:W3CDTF">2011-07-26T06:18:00Z</dcterms:created>
  <dcterms:modified xsi:type="dcterms:W3CDTF">2026-10-14T08:03:11Z</dcterms:modified>
  <cp:version>1048576</cp:version>
</cp:coreProperties>
</file>